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bookViews>
    <workbookView xWindow="-120" yWindow="-120" windowWidth="20730" windowHeight="11160" firstSheet="1" activeTab="4"/>
  </bookViews>
  <sheets>
    <sheet name="ลงทะเบียน" sheetId="22" r:id="rId1"/>
    <sheet name="ลงเวลา" sheetId="25" r:id="rId2"/>
    <sheet name="มิติ" sheetId="13" r:id="rId3"/>
    <sheet name="จิต" sheetId="15" r:id="rId4"/>
    <sheet name="บันทึกเจตคติ" sheetId="24" r:id="rId5"/>
    <sheet name="ส่งงาน" sheetId="12" r:id="rId6"/>
    <sheet name="เชิงมิติ" sheetId="17" r:id="rId7"/>
    <sheet name="เชิงเจตคติ" sheetId="21" r:id="rId8"/>
    <sheet name="รวม" sheetId="16" state="hidden" r:id="rId9"/>
    <sheet name="สรุปรวมคะแนน" sheetId="18" r:id="rId10"/>
    <sheet name="ใบประกาศ" sheetId="23" r:id="rId11"/>
    <sheet name="พิธีเปิด" sheetId="30" r:id="rId12"/>
    <sheet name="รายงานเปิด" sheetId="31" r:id="rId13"/>
    <sheet name="กล่าวเปิด" sheetId="32" r:id="rId14"/>
    <sheet name="พิธีปิด" sheetId="26" r:id="rId15"/>
    <sheet name="รายงานปิด" sheetId="28" r:id="rId16"/>
    <sheet name="กล่าวปิด" sheetId="29" r:id="rId17"/>
    <sheet name="แบ่งงาน" sheetId="27" r:id="rId18"/>
    <sheet name="ข้อเสนอแนะ" sheetId="34" r:id="rId19"/>
  </sheets>
  <definedNames>
    <definedName name="_xlnm.Print_Titles" localSheetId="4">บันทึกเจตคติ!$1:$4</definedName>
    <definedName name="_xlnm.Print_Titles" localSheetId="10">ใบประกาศ!$1:$1</definedName>
    <definedName name="_xlnm.Print_Titles" localSheetId="0">ลงทะเบียน!$1:$5</definedName>
    <definedName name="_xlnm.Print_Titles" localSheetId="1">ลงเวลา!$1:$5</definedName>
    <definedName name="_xlnm.Print_Titles" localSheetId="5">ส่งงาน!$1:$5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" i="17" l="1"/>
  <c r="P7" i="17"/>
  <c r="A2" i="23"/>
  <c r="S36" i="17" l="1"/>
  <c r="S35" i="17"/>
  <c r="S34" i="17"/>
  <c r="S33" i="17"/>
  <c r="S32" i="17"/>
  <c r="S31" i="17"/>
  <c r="S30" i="17"/>
  <c r="S29" i="17"/>
  <c r="S28" i="17"/>
  <c r="S27" i="17"/>
  <c r="S26" i="17"/>
  <c r="S25" i="17"/>
  <c r="S24" i="17"/>
  <c r="S23" i="17"/>
  <c r="S22" i="17"/>
  <c r="S21" i="17"/>
  <c r="S20" i="17"/>
  <c r="S19" i="17"/>
  <c r="S18" i="17"/>
  <c r="S17" i="17"/>
  <c r="S16" i="17"/>
  <c r="S15" i="17"/>
  <c r="S14" i="17"/>
  <c r="S13" i="17"/>
  <c r="S12" i="17"/>
  <c r="S11" i="17"/>
  <c r="S10" i="17"/>
  <c r="S8" i="17"/>
  <c r="S7" i="17"/>
  <c r="H20" i="13"/>
  <c r="D10" i="25" l="1"/>
  <c r="D11" i="25"/>
  <c r="D12" i="25"/>
  <c r="D13" i="25"/>
  <c r="D14" i="25"/>
  <c r="D15" i="25"/>
  <c r="D16" i="25"/>
  <c r="D17" i="25"/>
  <c r="D18" i="25"/>
  <c r="D19" i="25"/>
  <c r="D20" i="25"/>
  <c r="D21" i="25"/>
  <c r="D22" i="25"/>
  <c r="D23" i="25"/>
  <c r="D24" i="25"/>
  <c r="D25" i="25"/>
  <c r="D26" i="25"/>
  <c r="D27" i="25"/>
  <c r="D28" i="25"/>
  <c r="D29" i="25"/>
  <c r="D30" i="25"/>
  <c r="D31" i="25"/>
  <c r="D32" i="25"/>
  <c r="D33" i="25"/>
  <c r="D34" i="25"/>
  <c r="D35" i="25"/>
  <c r="D36" i="25"/>
  <c r="D37" i="25"/>
  <c r="D38" i="25"/>
  <c r="D39" i="25"/>
  <c r="D40" i="25"/>
  <c r="D41" i="25"/>
  <c r="D42" i="25"/>
  <c r="D43" i="25"/>
  <c r="D44" i="25"/>
  <c r="D45" i="25"/>
  <c r="D46" i="25"/>
  <c r="D47" i="25"/>
  <c r="D48" i="25"/>
  <c r="D49" i="25"/>
  <c r="D50" i="25"/>
  <c r="D51" i="25"/>
  <c r="D52" i="25"/>
  <c r="D53" i="25"/>
  <c r="D54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D73" i="25"/>
  <c r="D74" i="25"/>
  <c r="D75" i="25"/>
  <c r="D76" i="25"/>
  <c r="D77" i="25"/>
  <c r="D78" i="25"/>
  <c r="D79" i="25"/>
  <c r="D80" i="25"/>
  <c r="D81" i="25"/>
  <c r="D82" i="25"/>
  <c r="D83" i="25"/>
  <c r="D84" i="25"/>
  <c r="D85" i="25"/>
  <c r="D86" i="25"/>
  <c r="D87" i="25"/>
  <c r="D88" i="25"/>
  <c r="D89" i="25"/>
  <c r="D90" i="25"/>
  <c r="D91" i="25"/>
  <c r="D92" i="25"/>
  <c r="D93" i="25"/>
  <c r="D94" i="25"/>
  <c r="D95" i="25"/>
  <c r="D96" i="25"/>
  <c r="D97" i="25"/>
  <c r="D98" i="25"/>
  <c r="D99" i="25"/>
  <c r="D100" i="25"/>
  <c r="D101" i="25"/>
  <c r="D102" i="25"/>
  <c r="D103" i="25"/>
  <c r="D104" i="25"/>
  <c r="D105" i="25"/>
  <c r="D106" i="25"/>
  <c r="D107" i="25"/>
  <c r="D108" i="25"/>
  <c r="D109" i="25"/>
  <c r="D110" i="25"/>
  <c r="D111" i="25"/>
  <c r="D112" i="25"/>
  <c r="D113" i="25"/>
  <c r="D114" i="25"/>
  <c r="D115" i="25"/>
  <c r="D116" i="25"/>
  <c r="D117" i="25"/>
  <c r="D118" i="25"/>
  <c r="D119" i="25"/>
  <c r="D120" i="25"/>
  <c r="D121" i="25"/>
  <c r="D122" i="25"/>
  <c r="D123" i="25"/>
  <c r="D124" i="25"/>
  <c r="D125" i="25"/>
  <c r="D8" i="25"/>
  <c r="A22" i="21" l="1"/>
  <c r="G22" i="21"/>
  <c r="O22" i="21"/>
  <c r="A23" i="21"/>
  <c r="G23" i="21"/>
  <c r="O23" i="21"/>
  <c r="A24" i="21"/>
  <c r="G24" i="21"/>
  <c r="O24" i="21"/>
  <c r="A25" i="21"/>
  <c r="G25" i="21"/>
  <c r="O25" i="21"/>
  <c r="A26" i="21"/>
  <c r="G26" i="21"/>
  <c r="O26" i="21"/>
  <c r="A27" i="21"/>
  <c r="G27" i="21"/>
  <c r="O27" i="21"/>
  <c r="A28" i="21"/>
  <c r="G28" i="21"/>
  <c r="O28" i="21"/>
  <c r="A29" i="21"/>
  <c r="G29" i="21"/>
  <c r="O29" i="21"/>
  <c r="A30" i="21"/>
  <c r="G30" i="21"/>
  <c r="O30" i="21"/>
  <c r="A31" i="21"/>
  <c r="G31" i="21"/>
  <c r="O31" i="21"/>
  <c r="A32" i="21"/>
  <c r="G32" i="21"/>
  <c r="O32" i="21"/>
  <c r="A33" i="21"/>
  <c r="G33" i="21"/>
  <c r="O33" i="21"/>
  <c r="P33" i="21" s="1"/>
  <c r="D34" i="18" s="1"/>
  <c r="A34" i="21"/>
  <c r="G34" i="21"/>
  <c r="O34" i="21"/>
  <c r="A35" i="21"/>
  <c r="G35" i="21"/>
  <c r="O35" i="21"/>
  <c r="A36" i="21"/>
  <c r="G36" i="21"/>
  <c r="O36" i="21"/>
  <c r="B36" i="17"/>
  <c r="B37" i="18" s="1"/>
  <c r="B35" i="17"/>
  <c r="B34" i="17"/>
  <c r="B33" i="17"/>
  <c r="B34" i="18" s="1"/>
  <c r="B32" i="17"/>
  <c r="B32" i="21" s="1"/>
  <c r="B31" i="17"/>
  <c r="B19" i="24" s="1"/>
  <c r="B30" i="17"/>
  <c r="B18" i="24" s="1"/>
  <c r="B29" i="17"/>
  <c r="B30" i="18" s="1"/>
  <c r="B28" i="17"/>
  <c r="B16" i="24" s="1"/>
  <c r="B27" i="17"/>
  <c r="B27" i="21" s="1"/>
  <c r="B26" i="17"/>
  <c r="B25" i="17"/>
  <c r="B25" i="21" s="1"/>
  <c r="B24" i="17"/>
  <c r="E12" i="24" s="1"/>
  <c r="B23" i="17"/>
  <c r="B24" i="18" s="1"/>
  <c r="B22" i="17"/>
  <c r="E10" i="24" s="1"/>
  <c r="D5" i="24"/>
  <c r="A6" i="24"/>
  <c r="A7" i="24" s="1"/>
  <c r="C106" i="25"/>
  <c r="C110" i="25"/>
  <c r="C114" i="25"/>
  <c r="C118" i="25"/>
  <c r="C122" i="25"/>
  <c r="C74" i="25"/>
  <c r="H28" i="17"/>
  <c r="P28" i="17"/>
  <c r="W28" i="17"/>
  <c r="AA28" i="17"/>
  <c r="H29" i="17"/>
  <c r="P29" i="17"/>
  <c r="W29" i="17"/>
  <c r="AA29" i="17"/>
  <c r="H30" i="17"/>
  <c r="P30" i="17"/>
  <c r="W30" i="17"/>
  <c r="AA30" i="17"/>
  <c r="H31" i="17"/>
  <c r="P31" i="17"/>
  <c r="W31" i="17"/>
  <c r="AA31" i="17"/>
  <c r="H32" i="17"/>
  <c r="P32" i="17"/>
  <c r="W32" i="17"/>
  <c r="AA32" i="17"/>
  <c r="H33" i="17"/>
  <c r="P33" i="17"/>
  <c r="W33" i="17"/>
  <c r="AA33" i="17"/>
  <c r="H34" i="17"/>
  <c r="P34" i="17"/>
  <c r="W34" i="17"/>
  <c r="AA34" i="17"/>
  <c r="H35" i="17"/>
  <c r="P35" i="17"/>
  <c r="W35" i="17"/>
  <c r="AA35" i="17"/>
  <c r="H36" i="17"/>
  <c r="P36" i="17"/>
  <c r="W36" i="17"/>
  <c r="AA36" i="17"/>
  <c r="H22" i="17"/>
  <c r="P22" i="17"/>
  <c r="W22" i="17"/>
  <c r="AA22" i="17"/>
  <c r="H23" i="17"/>
  <c r="P23" i="17"/>
  <c r="W23" i="17"/>
  <c r="AA23" i="17"/>
  <c r="H24" i="17"/>
  <c r="P24" i="17"/>
  <c r="W24" i="17"/>
  <c r="AA24" i="17"/>
  <c r="H25" i="17"/>
  <c r="P25" i="17"/>
  <c r="W25" i="17"/>
  <c r="AA25" i="17"/>
  <c r="H26" i="17"/>
  <c r="P26" i="17"/>
  <c r="W26" i="17"/>
  <c r="AA26" i="17"/>
  <c r="H27" i="17"/>
  <c r="P27" i="17"/>
  <c r="W27" i="17"/>
  <c r="AA27" i="17"/>
  <c r="P30" i="21" l="1"/>
  <c r="D31" i="18" s="1"/>
  <c r="D6" i="24"/>
  <c r="P36" i="21"/>
  <c r="D37" i="18" s="1"/>
  <c r="A8" i="24"/>
  <c r="D7" i="24"/>
  <c r="P35" i="21"/>
  <c r="D36" i="18" s="1"/>
  <c r="P27" i="21"/>
  <c r="D28" i="18" s="1"/>
  <c r="P23" i="21"/>
  <c r="D24" i="18" s="1"/>
  <c r="P24" i="21"/>
  <c r="D25" i="18" s="1"/>
  <c r="AB35" i="17"/>
  <c r="C36" i="18" s="1"/>
  <c r="E36" i="18" s="1"/>
  <c r="B29" i="18"/>
  <c r="P29" i="21"/>
  <c r="D30" i="18" s="1"/>
  <c r="P26" i="21"/>
  <c r="D27" i="18" s="1"/>
  <c r="P25" i="21"/>
  <c r="D26" i="18" s="1"/>
  <c r="P22" i="21"/>
  <c r="D23" i="18" s="1"/>
  <c r="B33" i="18"/>
  <c r="P28" i="21"/>
  <c r="D29" i="18" s="1"/>
  <c r="P32" i="21"/>
  <c r="D33" i="18" s="1"/>
  <c r="P31" i="21"/>
  <c r="D32" i="18" s="1"/>
  <c r="P34" i="21"/>
  <c r="D35" i="18" s="1"/>
  <c r="E13" i="24"/>
  <c r="E15" i="24"/>
  <c r="AB31" i="17"/>
  <c r="C32" i="18" s="1"/>
  <c r="AB25" i="17"/>
  <c r="C26" i="18" s="1"/>
  <c r="AB24" i="17"/>
  <c r="C25" i="18" s="1"/>
  <c r="E25" i="18" s="1"/>
  <c r="AB22" i="17"/>
  <c r="C23" i="18" s="1"/>
  <c r="AB33" i="17"/>
  <c r="C34" i="18" s="1"/>
  <c r="E34" i="18" s="1"/>
  <c r="AB27" i="17"/>
  <c r="C28" i="18" s="1"/>
  <c r="E28" i="18" s="1"/>
  <c r="AB36" i="17"/>
  <c r="C37" i="18" s="1"/>
  <c r="AB29" i="17"/>
  <c r="C30" i="18" s="1"/>
  <c r="B36" i="21"/>
  <c r="B28" i="21"/>
  <c r="E19" i="24"/>
  <c r="B31" i="18"/>
  <c r="AB23" i="17"/>
  <c r="C24" i="18" s="1"/>
  <c r="AB34" i="17"/>
  <c r="C35" i="18" s="1"/>
  <c r="AB32" i="17"/>
  <c r="C33" i="18" s="1"/>
  <c r="B34" i="21"/>
  <c r="AB26" i="17"/>
  <c r="C27" i="18" s="1"/>
  <c r="AB30" i="17"/>
  <c r="C31" i="18" s="1"/>
  <c r="E31" i="18" s="1"/>
  <c r="AB28" i="17"/>
  <c r="C29" i="18" s="1"/>
  <c r="B23" i="18"/>
  <c r="B24" i="21"/>
  <c r="B17" i="24"/>
  <c r="B35" i="18"/>
  <c r="E18" i="24"/>
  <c r="B27" i="18"/>
  <c r="E14" i="24"/>
  <c r="B33" i="21"/>
  <c r="B31" i="21"/>
  <c r="B30" i="21"/>
  <c r="B15" i="24"/>
  <c r="E17" i="24"/>
  <c r="B36" i="18"/>
  <c r="B32" i="18"/>
  <c r="B28" i="18"/>
  <c r="B29" i="21"/>
  <c r="B26" i="21"/>
  <c r="E16" i="24"/>
  <c r="B35" i="21"/>
  <c r="B23" i="21"/>
  <c r="B22" i="21"/>
  <c r="B25" i="18"/>
  <c r="E11" i="24"/>
  <c r="B26" i="18"/>
  <c r="E32" i="18" l="1"/>
  <c r="E37" i="18"/>
  <c r="E24" i="18"/>
  <c r="E30" i="18"/>
  <c r="E26" i="18"/>
  <c r="E27" i="18"/>
  <c r="E23" i="18"/>
  <c r="A9" i="24"/>
  <c r="D8" i="24"/>
  <c r="E29" i="18"/>
  <c r="E33" i="18"/>
  <c r="E35" i="18"/>
  <c r="A10" i="24" l="1"/>
  <c r="D9" i="24"/>
  <c r="A11" i="24" l="1"/>
  <c r="D10" i="24"/>
  <c r="A12" i="24" l="1"/>
  <c r="D11" i="24"/>
  <c r="D6" i="25"/>
  <c r="D9" i="25"/>
  <c r="D7" i="25"/>
  <c r="A13" i="24" l="1"/>
  <c r="D12" i="24"/>
  <c r="C34" i="25"/>
  <c r="C38" i="25"/>
  <c r="C42" i="25"/>
  <c r="C46" i="25"/>
  <c r="C50" i="25"/>
  <c r="C54" i="25"/>
  <c r="C58" i="25"/>
  <c r="C62" i="25"/>
  <c r="C66" i="25"/>
  <c r="C70" i="25"/>
  <c r="C78" i="25"/>
  <c r="C82" i="25"/>
  <c r="C86" i="25"/>
  <c r="C90" i="25"/>
  <c r="C94" i="25"/>
  <c r="C98" i="25"/>
  <c r="C102" i="25"/>
  <c r="A14" i="24" l="1"/>
  <c r="D13" i="24"/>
  <c r="A3" i="29"/>
  <c r="A4" i="29"/>
  <c r="A2" i="29"/>
  <c r="A3" i="28"/>
  <c r="A4" i="28"/>
  <c r="A2" i="28"/>
  <c r="A4" i="32"/>
  <c r="A3" i="32"/>
  <c r="A2" i="32"/>
  <c r="A15" i="24" l="1"/>
  <c r="D14" i="24"/>
  <c r="P8" i="17"/>
  <c r="W8" i="17"/>
  <c r="AA8" i="17"/>
  <c r="P9" i="17"/>
  <c r="W9" i="17"/>
  <c r="AA9" i="17"/>
  <c r="P10" i="17"/>
  <c r="W10" i="17"/>
  <c r="AA10" i="17"/>
  <c r="P11" i="17"/>
  <c r="W11" i="17"/>
  <c r="AA11" i="17"/>
  <c r="P12" i="17"/>
  <c r="W12" i="17"/>
  <c r="AA12" i="17"/>
  <c r="P13" i="17"/>
  <c r="W13" i="17"/>
  <c r="AA13" i="17"/>
  <c r="P14" i="17"/>
  <c r="W14" i="17"/>
  <c r="AA14" i="17"/>
  <c r="P15" i="17"/>
  <c r="W15" i="17"/>
  <c r="AA15" i="17"/>
  <c r="P16" i="17"/>
  <c r="W16" i="17"/>
  <c r="AA16" i="17"/>
  <c r="P17" i="17"/>
  <c r="W17" i="17"/>
  <c r="AA17" i="17"/>
  <c r="P18" i="17"/>
  <c r="W18" i="17"/>
  <c r="AA18" i="17"/>
  <c r="P19" i="17"/>
  <c r="W19" i="17"/>
  <c r="AA19" i="17"/>
  <c r="P20" i="17"/>
  <c r="W20" i="17"/>
  <c r="AA20" i="17"/>
  <c r="P21" i="17"/>
  <c r="W21" i="17"/>
  <c r="AA21" i="17"/>
  <c r="AA7" i="17"/>
  <c r="W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7" i="17"/>
  <c r="AB10" i="17" l="1"/>
  <c r="C11" i="18" s="1"/>
  <c r="AB9" i="17"/>
  <c r="C10" i="18" s="1"/>
  <c r="D15" i="24"/>
  <c r="A16" i="24"/>
  <c r="AB15" i="17"/>
  <c r="AB19" i="17"/>
  <c r="AB11" i="17"/>
  <c r="AB7" i="17"/>
  <c r="AB20" i="17"/>
  <c r="AB21" i="17"/>
  <c r="AB18" i="17"/>
  <c r="AB16" i="17"/>
  <c r="AB17" i="17"/>
  <c r="AB14" i="17"/>
  <c r="AB13" i="17"/>
  <c r="AB12" i="17"/>
  <c r="AB8" i="17"/>
  <c r="A17" i="24" l="1"/>
  <c r="D16" i="24"/>
  <c r="C15" i="18"/>
  <c r="C22" i="18"/>
  <c r="C13" i="18"/>
  <c r="C17" i="18"/>
  <c r="C9" i="18"/>
  <c r="C20" i="18"/>
  <c r="C14" i="18"/>
  <c r="C19" i="18"/>
  <c r="C8" i="18"/>
  <c r="C18" i="18"/>
  <c r="C21" i="18"/>
  <c r="C12" i="18"/>
  <c r="C16" i="18"/>
  <c r="L6" i="21"/>
  <c r="L5" i="21"/>
  <c r="D17" i="24" l="1"/>
  <c r="A18" i="24"/>
  <c r="A3" i="18"/>
  <c r="A3" i="12"/>
  <c r="A3" i="17"/>
  <c r="A3" i="25"/>
  <c r="B7" i="17"/>
  <c r="C6" i="12" s="1"/>
  <c r="C6" i="25"/>
  <c r="A2" i="25"/>
  <c r="A2" i="22"/>
  <c r="A2" i="15"/>
  <c r="A2" i="24" s="1"/>
  <c r="E6" i="21"/>
  <c r="E5" i="21"/>
  <c r="F6" i="21"/>
  <c r="C30" i="25"/>
  <c r="C26" i="25"/>
  <c r="C22" i="25"/>
  <c r="C18" i="25"/>
  <c r="C14" i="25"/>
  <c r="C10" i="25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8" i="16"/>
  <c r="A8" i="21"/>
  <c r="A9" i="21"/>
  <c r="A10" i="21"/>
  <c r="A11" i="21"/>
  <c r="A12" i="21"/>
  <c r="A13" i="21"/>
  <c r="A14" i="21"/>
  <c r="A15" i="21"/>
  <c r="A16" i="21"/>
  <c r="A17" i="21"/>
  <c r="A18" i="21"/>
  <c r="A19" i="21"/>
  <c r="A20" i="21"/>
  <c r="A21" i="21"/>
  <c r="A7" i="21"/>
  <c r="O5" i="21"/>
  <c r="N6" i="21"/>
  <c r="M6" i="21"/>
  <c r="K6" i="21"/>
  <c r="J6" i="21"/>
  <c r="I6" i="21"/>
  <c r="H6" i="21"/>
  <c r="N5" i="21"/>
  <c r="M5" i="21"/>
  <c r="K5" i="21"/>
  <c r="J5" i="21"/>
  <c r="I5" i="21"/>
  <c r="H5" i="21"/>
  <c r="D5" i="16"/>
  <c r="J5" i="16"/>
  <c r="C11" i="15"/>
  <c r="J6" i="16" s="1"/>
  <c r="C6" i="15"/>
  <c r="I6" i="16" s="1"/>
  <c r="H27" i="13"/>
  <c r="G6" i="16" s="1"/>
  <c r="H23" i="13"/>
  <c r="F6" i="16" s="1"/>
  <c r="E6" i="16"/>
  <c r="H12" i="13"/>
  <c r="H6" i="13"/>
  <c r="C6" i="16" s="1"/>
  <c r="G5" i="16"/>
  <c r="F5" i="16"/>
  <c r="E5" i="16"/>
  <c r="C5" i="16"/>
  <c r="B32" i="16"/>
  <c r="B30" i="16"/>
  <c r="C28" i="16"/>
  <c r="D28" i="16"/>
  <c r="F28" i="16"/>
  <c r="G28" i="16"/>
  <c r="C29" i="16"/>
  <c r="D29" i="16"/>
  <c r="E29" i="16"/>
  <c r="F29" i="16"/>
  <c r="G29" i="16"/>
  <c r="D30" i="16"/>
  <c r="F30" i="16"/>
  <c r="G30" i="16"/>
  <c r="C31" i="16"/>
  <c r="F31" i="16"/>
  <c r="G31" i="16"/>
  <c r="C32" i="16"/>
  <c r="D32" i="16"/>
  <c r="E32" i="16"/>
  <c r="F32" i="16"/>
  <c r="G32" i="16"/>
  <c r="I28" i="16"/>
  <c r="J28" i="16"/>
  <c r="I29" i="16"/>
  <c r="J29" i="16"/>
  <c r="I30" i="16"/>
  <c r="J30" i="16"/>
  <c r="I31" i="16"/>
  <c r="J31" i="16"/>
  <c r="I32" i="16"/>
  <c r="J32" i="16"/>
  <c r="E30" i="16"/>
  <c r="E31" i="16"/>
  <c r="B27" i="16"/>
  <c r="B31" i="16"/>
  <c r="C16" i="16"/>
  <c r="H19" i="16"/>
  <c r="P5" i="21"/>
  <c r="G5" i="21"/>
  <c r="D6" i="21"/>
  <c r="C6" i="21"/>
  <c r="F5" i="21"/>
  <c r="D5" i="21"/>
  <c r="C5" i="21"/>
  <c r="G7" i="21"/>
  <c r="I8" i="16" s="1"/>
  <c r="O7" i="21"/>
  <c r="J8" i="16" s="1"/>
  <c r="G8" i="21"/>
  <c r="O8" i="21"/>
  <c r="J9" i="16" s="1"/>
  <c r="G9" i="21"/>
  <c r="I10" i="16" s="1"/>
  <c r="O9" i="21"/>
  <c r="J10" i="16" s="1"/>
  <c r="G10" i="21"/>
  <c r="I11" i="16" s="1"/>
  <c r="O10" i="21"/>
  <c r="J11" i="16" s="1"/>
  <c r="G11" i="21"/>
  <c r="I12" i="16" s="1"/>
  <c r="O11" i="21"/>
  <c r="J12" i="16" s="1"/>
  <c r="G12" i="21"/>
  <c r="I13" i="16" s="1"/>
  <c r="O12" i="21"/>
  <c r="J13" i="16" s="1"/>
  <c r="G13" i="21"/>
  <c r="O13" i="21"/>
  <c r="J14" i="16" s="1"/>
  <c r="G14" i="21"/>
  <c r="I15" i="16" s="1"/>
  <c r="O14" i="21"/>
  <c r="J15" i="16" s="1"/>
  <c r="G15" i="21"/>
  <c r="I16" i="16" s="1"/>
  <c r="O15" i="21"/>
  <c r="J16" i="16" s="1"/>
  <c r="G16" i="21"/>
  <c r="I17" i="16" s="1"/>
  <c r="O16" i="21"/>
  <c r="J17" i="16" s="1"/>
  <c r="G17" i="21"/>
  <c r="I18" i="16" s="1"/>
  <c r="O17" i="21"/>
  <c r="J18" i="16" s="1"/>
  <c r="G18" i="21"/>
  <c r="I19" i="16" s="1"/>
  <c r="O18" i="21"/>
  <c r="J19" i="16" s="1"/>
  <c r="G19" i="21"/>
  <c r="I20" i="16" s="1"/>
  <c r="O19" i="21"/>
  <c r="J20" i="16" s="1"/>
  <c r="G20" i="21"/>
  <c r="O20" i="21"/>
  <c r="J21" i="16" s="1"/>
  <c r="G21" i="21"/>
  <c r="I22" i="16" s="1"/>
  <c r="O21" i="21"/>
  <c r="J22" i="16" s="1"/>
  <c r="J23" i="16"/>
  <c r="I24" i="16"/>
  <c r="J24" i="16"/>
  <c r="I25" i="16"/>
  <c r="J25" i="16"/>
  <c r="I26" i="16"/>
  <c r="J26" i="16"/>
  <c r="J27" i="16"/>
  <c r="I23" i="16"/>
  <c r="C27" i="16"/>
  <c r="D27" i="16"/>
  <c r="E27" i="16"/>
  <c r="F27" i="16"/>
  <c r="G27" i="16"/>
  <c r="A2" i="12"/>
  <c r="F8" i="16"/>
  <c r="I5" i="16"/>
  <c r="C11" i="16"/>
  <c r="C12" i="16"/>
  <c r="C13" i="16"/>
  <c r="C15" i="16"/>
  <c r="C17" i="16"/>
  <c r="C18" i="16"/>
  <c r="C19" i="16"/>
  <c r="C21" i="16"/>
  <c r="H22" i="16"/>
  <c r="C24" i="16"/>
  <c r="C25" i="16"/>
  <c r="C26" i="16"/>
  <c r="A2" i="16"/>
  <c r="D8" i="16"/>
  <c r="E8" i="16"/>
  <c r="B8" i="17"/>
  <c r="C7" i="12" s="1"/>
  <c r="D9" i="16"/>
  <c r="E9" i="16"/>
  <c r="F9" i="16"/>
  <c r="B9" i="17"/>
  <c r="C8" i="12" s="1"/>
  <c r="D10" i="16"/>
  <c r="E10" i="16"/>
  <c r="F10" i="16"/>
  <c r="B10" i="17"/>
  <c r="C9" i="12" s="1"/>
  <c r="D11" i="16"/>
  <c r="F11" i="16"/>
  <c r="B11" i="17"/>
  <c r="B12" i="16" s="1"/>
  <c r="D12" i="16"/>
  <c r="E12" i="16"/>
  <c r="F12" i="16"/>
  <c r="B12" i="17"/>
  <c r="D13" i="16"/>
  <c r="E13" i="16"/>
  <c r="F13" i="16"/>
  <c r="B13" i="17"/>
  <c r="B13" i="21" s="1"/>
  <c r="H14" i="16"/>
  <c r="D14" i="16"/>
  <c r="E14" i="16"/>
  <c r="F14" i="16"/>
  <c r="B14" i="17"/>
  <c r="B14" i="21" s="1"/>
  <c r="D15" i="16"/>
  <c r="F15" i="16"/>
  <c r="B15" i="17"/>
  <c r="H16" i="16"/>
  <c r="E16" i="16"/>
  <c r="F16" i="16"/>
  <c r="B16" i="17"/>
  <c r="E17" i="16"/>
  <c r="F17" i="16"/>
  <c r="G17" i="16"/>
  <c r="B17" i="17"/>
  <c r="H18" i="16"/>
  <c r="E18" i="16"/>
  <c r="F18" i="16"/>
  <c r="G18" i="16"/>
  <c r="B18" i="17"/>
  <c r="D19" i="16"/>
  <c r="F19" i="16"/>
  <c r="B19" i="17"/>
  <c r="H20" i="16"/>
  <c r="D20" i="16"/>
  <c r="E20" i="16"/>
  <c r="F20" i="16"/>
  <c r="G20" i="16"/>
  <c r="B20" i="17"/>
  <c r="D21" i="16"/>
  <c r="E21" i="16"/>
  <c r="F21" i="16"/>
  <c r="G21" i="16"/>
  <c r="B21" i="17"/>
  <c r="D22" i="16"/>
  <c r="E22" i="16"/>
  <c r="F22" i="16"/>
  <c r="G22" i="16"/>
  <c r="D23" i="16"/>
  <c r="E23" i="16"/>
  <c r="F23" i="16"/>
  <c r="G23" i="16"/>
  <c r="D24" i="16"/>
  <c r="E24" i="16"/>
  <c r="F24" i="16"/>
  <c r="G24" i="16"/>
  <c r="B25" i="16"/>
  <c r="D25" i="16"/>
  <c r="E25" i="16"/>
  <c r="F25" i="16"/>
  <c r="G25" i="16"/>
  <c r="B26" i="16"/>
  <c r="D26" i="16"/>
  <c r="E26" i="16"/>
  <c r="F26" i="16"/>
  <c r="G26" i="16"/>
  <c r="B6" i="12"/>
  <c r="A7" i="12"/>
  <c r="A8" i="12" s="1"/>
  <c r="A9" i="12" s="1"/>
  <c r="A10" i="12" s="1"/>
  <c r="B7" i="12"/>
  <c r="B8" i="12"/>
  <c r="B9" i="12"/>
  <c r="B10" i="12"/>
  <c r="H12" i="16"/>
  <c r="D16" i="16"/>
  <c r="C8" i="16"/>
  <c r="H8" i="16"/>
  <c r="C14" i="16"/>
  <c r="C10" i="16"/>
  <c r="D17" i="16"/>
  <c r="D18" i="16"/>
  <c r="C23" i="16"/>
  <c r="C22" i="16"/>
  <c r="G15" i="16"/>
  <c r="G11" i="16"/>
  <c r="G19" i="16"/>
  <c r="G14" i="16"/>
  <c r="G10" i="16"/>
  <c r="G13" i="16"/>
  <c r="G9" i="16"/>
  <c r="G16" i="16"/>
  <c r="G12" i="16"/>
  <c r="G8" i="16"/>
  <c r="C20" i="16"/>
  <c r="E19" i="16"/>
  <c r="E15" i="16"/>
  <c r="E11" i="16"/>
  <c r="C9" i="16"/>
  <c r="H13" i="16"/>
  <c r="H11" i="16"/>
  <c r="I27" i="16"/>
  <c r="H21" i="16"/>
  <c r="H10" i="16"/>
  <c r="H15" i="16"/>
  <c r="H9" i="16"/>
  <c r="H17" i="16"/>
  <c r="B9" i="18" l="1"/>
  <c r="D18" i="24"/>
  <c r="A19" i="24"/>
  <c r="D19" i="24" s="1"/>
  <c r="B19" i="21"/>
  <c r="B12" i="24"/>
  <c r="B16" i="18"/>
  <c r="E8" i="24"/>
  <c r="B13" i="18"/>
  <c r="E5" i="24"/>
  <c r="B22" i="16"/>
  <c r="B14" i="24"/>
  <c r="B17" i="18"/>
  <c r="E9" i="24"/>
  <c r="B14" i="18"/>
  <c r="E6" i="24"/>
  <c r="B12" i="21"/>
  <c r="B20" i="16"/>
  <c r="B13" i="24"/>
  <c r="B18" i="18"/>
  <c r="B10" i="24"/>
  <c r="B9" i="24"/>
  <c r="C10" i="12"/>
  <c r="B16" i="21"/>
  <c r="B18" i="21"/>
  <c r="B11" i="24"/>
  <c r="B15" i="16"/>
  <c r="E7" i="24"/>
  <c r="C19" i="15"/>
  <c r="K6" i="16" s="1"/>
  <c r="D6" i="18" s="1"/>
  <c r="K32" i="16"/>
  <c r="B11" i="16"/>
  <c r="B9" i="21"/>
  <c r="B6" i="24"/>
  <c r="B12" i="18"/>
  <c r="B16" i="16"/>
  <c r="B13" i="16"/>
  <c r="B17" i="16"/>
  <c r="B17" i="21"/>
  <c r="B11" i="21"/>
  <c r="B15" i="21"/>
  <c r="B14" i="16"/>
  <c r="B9" i="16"/>
  <c r="B19" i="18"/>
  <c r="B11" i="18"/>
  <c r="B8" i="18"/>
  <c r="B11" i="23" s="1"/>
  <c r="B10" i="21"/>
  <c r="B7" i="24"/>
  <c r="B24" i="16"/>
  <c r="B10" i="16"/>
  <c r="B28" i="16"/>
  <c r="P12" i="21"/>
  <c r="D13" i="18" s="1"/>
  <c r="H25" i="16"/>
  <c r="B21" i="21"/>
  <c r="B18" i="16"/>
  <c r="B21" i="16"/>
  <c r="A1" i="16"/>
  <c r="B19" i="16"/>
  <c r="B15" i="18"/>
  <c r="B8" i="24"/>
  <c r="B10" i="18"/>
  <c r="B8" i="21"/>
  <c r="B7" i="21"/>
  <c r="B22" i="18"/>
  <c r="B20" i="18"/>
  <c r="K28" i="16"/>
  <c r="K16" i="16"/>
  <c r="L16" i="16" s="1"/>
  <c r="P13" i="21"/>
  <c r="D14" i="18" s="1"/>
  <c r="P19" i="21"/>
  <c r="D20" i="18" s="1"/>
  <c r="P18" i="21"/>
  <c r="D19" i="18" s="1"/>
  <c r="K15" i="16"/>
  <c r="L15" i="16" s="1"/>
  <c r="P10" i="21"/>
  <c r="D11" i="18" s="1"/>
  <c r="P17" i="21"/>
  <c r="D18" i="18" s="1"/>
  <c r="P20" i="21"/>
  <c r="D21" i="18" s="1"/>
  <c r="P7" i="21"/>
  <c r="D9" i="18" s="1"/>
  <c r="P9" i="21"/>
  <c r="D10" i="18" s="1"/>
  <c r="A2" i="17"/>
  <c r="P21" i="21"/>
  <c r="D22" i="18" s="1"/>
  <c r="P8" i="21"/>
  <c r="D8" i="18" s="1"/>
  <c r="P15" i="21"/>
  <c r="D16" i="18" s="1"/>
  <c r="A2" i="18"/>
  <c r="B21" i="18"/>
  <c r="H31" i="16"/>
  <c r="H31" i="13"/>
  <c r="H6" i="16" s="1"/>
  <c r="C6" i="18" s="1"/>
  <c r="P14" i="21"/>
  <c r="D15" i="18" s="1"/>
  <c r="I14" i="16"/>
  <c r="K14" i="16" s="1"/>
  <c r="L14" i="16" s="1"/>
  <c r="B29" i="16"/>
  <c r="I21" i="16"/>
  <c r="K21" i="16" s="1"/>
  <c r="L21" i="16" s="1"/>
  <c r="K18" i="16"/>
  <c r="L18" i="16" s="1"/>
  <c r="K13" i="16"/>
  <c r="L13" i="16" s="1"/>
  <c r="K10" i="16"/>
  <c r="L10" i="16" s="1"/>
  <c r="K8" i="16"/>
  <c r="L8" i="16" s="1"/>
  <c r="K29" i="16"/>
  <c r="O6" i="21"/>
  <c r="H30" i="16"/>
  <c r="H28" i="16"/>
  <c r="H23" i="16"/>
  <c r="B20" i="21"/>
  <c r="H32" i="16"/>
  <c r="B23" i="16"/>
  <c r="C30" i="16"/>
  <c r="H24" i="16"/>
  <c r="B5" i="24"/>
  <c r="H29" i="16"/>
  <c r="B8" i="16"/>
  <c r="D31" i="16"/>
  <c r="K22" i="16"/>
  <c r="L22" i="16" s="1"/>
  <c r="G6" i="21"/>
  <c r="K30" i="16"/>
  <c r="K12" i="16"/>
  <c r="L12" i="16" s="1"/>
  <c r="K24" i="16"/>
  <c r="K26" i="16"/>
  <c r="K20" i="16"/>
  <c r="L20" i="16" s="1"/>
  <c r="K11" i="16"/>
  <c r="L11" i="16" s="1"/>
  <c r="K31" i="16"/>
  <c r="K27" i="16"/>
  <c r="K23" i="16"/>
  <c r="K25" i="16"/>
  <c r="K19" i="16"/>
  <c r="L19" i="16" s="1"/>
  <c r="K17" i="16"/>
  <c r="L17" i="16" s="1"/>
  <c r="P11" i="21"/>
  <c r="D12" i="18" s="1"/>
  <c r="I9" i="16"/>
  <c r="K9" i="16" s="1"/>
  <c r="L9" i="16" s="1"/>
  <c r="H26" i="16"/>
  <c r="H27" i="16"/>
  <c r="P16" i="21"/>
  <c r="D17" i="18" s="1"/>
  <c r="E28" i="16"/>
  <c r="D6" i="16"/>
  <c r="B17" i="23" l="1"/>
  <c r="E6" i="18"/>
  <c r="F33" i="18" s="1"/>
  <c r="G33" i="18" s="1"/>
  <c r="L6" i="16"/>
  <c r="F31" i="18"/>
  <c r="G31" i="18" s="1"/>
  <c r="L28" i="16"/>
  <c r="E10" i="18"/>
  <c r="E17" i="18"/>
  <c r="E12" i="18"/>
  <c r="E16" i="18"/>
  <c r="E14" i="18"/>
  <c r="E9" i="18"/>
  <c r="E8" i="18"/>
  <c r="E15" i="18"/>
  <c r="E13" i="18"/>
  <c r="E18" i="18"/>
  <c r="E11" i="18"/>
  <c r="L30" i="16"/>
  <c r="L32" i="16"/>
  <c r="B5" i="23"/>
  <c r="P6" i="21"/>
  <c r="L24" i="16"/>
  <c r="E20" i="18"/>
  <c r="E22" i="18"/>
  <c r="E19" i="18"/>
  <c r="E21" i="18"/>
  <c r="L31" i="16"/>
  <c r="L29" i="16"/>
  <c r="L23" i="16"/>
  <c r="L26" i="16"/>
  <c r="L25" i="16"/>
  <c r="L27" i="16"/>
  <c r="F21" i="18" l="1"/>
  <c r="G21" i="18" s="1"/>
  <c r="F15" i="18"/>
  <c r="G15" i="18" s="1"/>
  <c r="F16" i="18"/>
  <c r="G16" i="18" s="1"/>
  <c r="F28" i="18"/>
  <c r="G28" i="18" s="1"/>
  <c r="F25" i="18"/>
  <c r="G25" i="18" s="1"/>
  <c r="F32" i="18"/>
  <c r="G32" i="18" s="1"/>
  <c r="F19" i="18"/>
  <c r="G19" i="18" s="1"/>
  <c r="F11" i="18"/>
  <c r="G11" i="18" s="1"/>
  <c r="F8" i="18"/>
  <c r="G8" i="18" s="1"/>
  <c r="F12" i="18"/>
  <c r="G12" i="18" s="1"/>
  <c r="F26" i="18"/>
  <c r="G26" i="18" s="1"/>
  <c r="F30" i="18"/>
  <c r="G30" i="18" s="1"/>
  <c r="F20" i="18"/>
  <c r="G20" i="18" s="1"/>
  <c r="F13" i="18"/>
  <c r="G13" i="18" s="1"/>
  <c r="F14" i="18"/>
  <c r="G14" i="18" s="1"/>
  <c r="F10" i="18"/>
  <c r="G10" i="18" s="1"/>
  <c r="F23" i="18"/>
  <c r="G23" i="18" s="1"/>
  <c r="F37" i="18"/>
  <c r="G37" i="18" s="1"/>
  <c r="F29" i="18"/>
  <c r="G29" i="18" s="1"/>
  <c r="F34" i="18"/>
  <c r="G34" i="18" s="1"/>
  <c r="F35" i="18"/>
  <c r="G35" i="18" s="1"/>
  <c r="F22" i="18"/>
  <c r="G22" i="18" s="1"/>
  <c r="F18" i="18"/>
  <c r="G18" i="18" s="1"/>
  <c r="F9" i="18"/>
  <c r="G9" i="18" s="1"/>
  <c r="F17" i="18"/>
  <c r="G17" i="18" s="1"/>
  <c r="F24" i="18"/>
  <c r="G24" i="18" s="1"/>
  <c r="F27" i="18"/>
  <c r="G27" i="18" s="1"/>
  <c r="F36" i="18"/>
  <c r="G36" i="18" s="1"/>
</calcChain>
</file>

<file path=xl/sharedStrings.xml><?xml version="1.0" encoding="utf-8"?>
<sst xmlns="http://schemas.openxmlformats.org/spreadsheetml/2006/main" count="433" uniqueCount="227">
  <si>
    <t>ที่</t>
  </si>
  <si>
    <t>คะแนนเต็ม</t>
  </si>
  <si>
    <t>ทีมแข่งขัน</t>
  </si>
  <si>
    <t>คะแนน</t>
  </si>
  <si>
    <t>รวม</t>
  </si>
  <si>
    <t>หมายเหตุ</t>
  </si>
  <si>
    <t>เฉลี่ย</t>
  </si>
  <si>
    <t>ทีม</t>
  </si>
  <si>
    <t>รวมคะแนนเจตคติ</t>
  </si>
  <si>
    <t>วิทยาลัย</t>
  </si>
  <si>
    <t>นักศึกษา</t>
  </si>
  <si>
    <t>ชื่อ - สกุล</t>
  </si>
  <si>
    <t>ตำแหน่ง</t>
  </si>
  <si>
    <t>ครู</t>
  </si>
  <si>
    <t>ความกว้าง</t>
  </si>
  <si>
    <t>ความสูง</t>
  </si>
  <si>
    <t>กรรมการ</t>
  </si>
  <si>
    <t>H 1</t>
  </si>
  <si>
    <t>H 2</t>
  </si>
  <si>
    <t>P 1</t>
  </si>
  <si>
    <t>P 2</t>
  </si>
  <si>
    <t>A 1</t>
  </si>
  <si>
    <t>A 2</t>
  </si>
  <si>
    <t>A 3</t>
  </si>
  <si>
    <t>ขั้นตอนปฏิบัติงานและใช้เครื่องมือ</t>
  </si>
  <si>
    <t>อาชีวศึกษาจังหวัด</t>
  </si>
  <si>
    <t>ลงชื่อ</t>
  </si>
  <si>
    <t>เวลา</t>
  </si>
  <si>
    <t>รายการ</t>
  </si>
  <si>
    <t>เต็ม</t>
  </si>
  <si>
    <t>เกณฑ์การประเมิน</t>
  </si>
  <si>
    <t>ระดับ</t>
  </si>
  <si>
    <t>E 1</t>
  </si>
  <si>
    <t>เกณฑ์ประเมิน</t>
  </si>
  <si>
    <t>ผลรวมด้านเจตคติและคุณภาพของงาน</t>
  </si>
  <si>
    <t>รวมคะแนนมิติ</t>
  </si>
  <si>
    <t>ดิ่ง</t>
  </si>
  <si>
    <t>มุม</t>
  </si>
  <si>
    <t>ขนาดตาม</t>
  </si>
  <si>
    <t>ที่ได้</t>
  </si>
  <si>
    <t>ความสูง (H)</t>
  </si>
  <si>
    <t>ฉาก (A)</t>
  </si>
  <si>
    <t>รวมคะแนนทั้งหมด</t>
  </si>
  <si>
    <t>รายชื่อที่เข้าแข่งขัน</t>
  </si>
  <si>
    <t>เชิงมิติ</t>
  </si>
  <si>
    <t>เชิงเจตคติ</t>
  </si>
  <si>
    <t>คะแนน / จุดตรวจ</t>
  </si>
  <si>
    <t>แบบ (เมตร)</t>
  </si>
  <si>
    <t>คะแนนที่ได้</t>
  </si>
  <si>
    <t>ระดับ  (E)</t>
  </si>
  <si>
    <t>แนวดิ่ง (P)</t>
  </si>
  <si>
    <t>อศจ.</t>
  </si>
  <si>
    <t>อศจ.ปราจีน</t>
  </si>
  <si>
    <t>อศจ.สมุทรปราการ</t>
  </si>
  <si>
    <t>อศจ.ระยอง</t>
  </si>
  <si>
    <t>อศจ.ชลบุรี</t>
  </si>
  <si>
    <t>อศจ.จันทบุรี</t>
  </si>
  <si>
    <t>อศจ.สระแก้ว</t>
  </si>
  <si>
    <t>อศจ.ปทุมธานี</t>
  </si>
  <si>
    <t>อศจ.กรุงเทพ</t>
  </si>
  <si>
    <t>อศจ.มหานคร</t>
  </si>
  <si>
    <t>อศจ.ตราด</t>
  </si>
  <si>
    <t>อศจ.ฉะเชิงเทรา</t>
  </si>
  <si>
    <t>ดำเนินการโดย วิทยาลัยเทคนิคจันทบุรี</t>
  </si>
  <si>
    <t>คุณภาพงานผลงาน</t>
  </si>
  <si>
    <t>รวมคะแนนเฉลี่ยเจตคติ</t>
  </si>
  <si>
    <r>
      <t>ชื่อทีมที่เข้าแข่งขัน</t>
    </r>
    <r>
      <rPr>
        <sz val="16"/>
        <color indexed="9"/>
        <rFont val="TH SarabunPSK"/>
        <family val="2"/>
      </rPr>
      <t>..................................................................................................................................</t>
    </r>
  </si>
  <si>
    <t>= 10 คะแนน</t>
  </si>
  <si>
    <t>= 5 คะแนน</t>
  </si>
  <si>
    <t>= 0 คะแนน</t>
  </si>
  <si>
    <t>H 3</t>
  </si>
  <si>
    <t>H 4</t>
  </si>
  <si>
    <t>ร้อยละ</t>
  </si>
  <si>
    <t>ระดับเหรียญ</t>
  </si>
  <si>
    <t xml:space="preserve">มากกว่า 4 มม.                          </t>
  </si>
  <si>
    <t xml:space="preserve">ไม่เกิน 1 มม.                            </t>
  </si>
  <si>
    <t xml:space="preserve">มากกว่า 1 มม. ไม่เกิน 2 มม.  </t>
  </si>
  <si>
    <t xml:space="preserve">มากกว่า 2 มม. ไม่เกิน 4 มม.  </t>
  </si>
  <si>
    <t>ความกว้าง (W)</t>
  </si>
  <si>
    <t>2.2 การทำงานตรงต่อเวลา</t>
  </si>
  <si>
    <t>W 1</t>
  </si>
  <si>
    <t>W 2</t>
  </si>
  <si>
    <t>W 3</t>
  </si>
  <si>
    <t>W 4</t>
  </si>
  <si>
    <t>W 5</t>
  </si>
  <si>
    <t>= 8 คะแนน</t>
  </si>
  <si>
    <t>แบบบันทึกการตรวจเจตคติ</t>
  </si>
  <si>
    <t>สถานศึกษา</t>
  </si>
  <si>
    <t>1.1 ความคมของเหลี่ยมมุมชิ้นงาน</t>
  </si>
  <si>
    <t>ครูผู้ควบคุม</t>
  </si>
  <si>
    <t>ทีมจาก</t>
  </si>
  <si>
    <t>เวลามา</t>
  </si>
  <si>
    <t>เวลากลับ</t>
  </si>
  <si>
    <t>2.1 การแต่งกาย สุภาพเรียบร้อยตามระเบียบกติกาการแข่งขัน</t>
  </si>
  <si>
    <t>2.5 กระบวนการ/เทคนิคการปฏิบัติงานตามหลักวิชาการระหว่างแข่งขัน</t>
  </si>
  <si>
    <t>2.6 การใช้เครื่องมือ / อุปกรณ์ประกอบการปฏิบัติงาน</t>
  </si>
  <si>
    <t>คณะกรรมการตัดประเมินชิ้นงานแข่งขัน</t>
  </si>
  <si>
    <t>คณะกรรมการรวบรวมประมวลผลคะแนน</t>
  </si>
  <si>
    <t>จัดพิมพ์เกียรติบัตรรางวัล</t>
  </si>
  <si>
    <t>ผู้แข่งขันเก็บเครื่องมือตรวจวัดชิ้นงาน</t>
  </si>
  <si>
    <t>11.00 น.</t>
  </si>
  <si>
    <t>เริ่มพิธีปิดการแข่งขันและประกาศผล</t>
  </si>
  <si>
    <t>- พิธีกรกล่าวขอบคุณ ประธาน (2) และเชิญพักผ่อน</t>
  </si>
  <si>
    <t xml:space="preserve">    มอบรางวัลให้กับทีมแข่งขันงานปูนที่ได้รับรางวัล</t>
  </si>
  <si>
    <t>- พิธีกรเชิญถ่ายภาพรวมงานปูน   เคลียร์เวที จัดไมค์ โพเดียม</t>
  </si>
  <si>
    <t>- ประธาน (1) ..................................................... ให้โอวาท / กล่าวปิด</t>
  </si>
  <si>
    <t xml:space="preserve">   เชิญถ่ายภาพร่วมกับชิ้นงานและทีมที่ได้รับรางวัล</t>
  </si>
  <si>
    <t>- พิธีกรเรียกรวมนักเรียน นักศึกษา แยกงานแข่งขันคอนกรีตและงานปูน นัดหมายขึ้นเวที</t>
  </si>
  <si>
    <t>- เชิญประธาน แขกร่วมงานเข้าสู่พิธีปิดการแข่งขัน</t>
  </si>
  <si>
    <t>- เชิญตัวแทนบริษัท ............................................................................................ขึ้นเวทีเพื่อมอบชิ้นงาน</t>
  </si>
  <si>
    <t xml:space="preserve">   เชิญผู้แทน .............................................................................................................ขึ้นรับมอบชิ้นงาน</t>
  </si>
  <si>
    <t>- เชิญผู้แทนบริษัท และผู้แทน ........................................ พักผ่อนด้านล่าง</t>
  </si>
  <si>
    <t>- พิธีกรเชิญประธาน (2) ..................................................................................... ขึ้นบนเวทีมอบ</t>
  </si>
  <si>
    <t xml:space="preserve">  เกียรติบัตรแก่ผู้แทนคณะกรรมการ เชิญ..............................................เป็นผู้แทน กก ดำเนินงาน</t>
  </si>
  <si>
    <t xml:space="preserve">   เชิญ..........................เป็นผู้แทน กก ตัดสินงานคอนกรีต เชิญ..................เป็นผู้แทน กก ตัดสินงานปูน</t>
  </si>
  <si>
    <t>- พิธีกรเรียนประธาน (2) อยู่ต่อ เพื่อมอบรางวัลให้กับทีมแข่งขันงานคอนกรีตที่ได้รับรางวัล</t>
  </si>
  <si>
    <t xml:space="preserve">   ประกาศผลรางวัลงานคอนกรีต / เชิญถ่ายภาพรวมงานคอนกรีต</t>
  </si>
  <si>
    <t xml:space="preserve">- พิธีกรเชิญประธาน (1)..................................................................................... ขึ้นเวทีเพื่อรับรายงาน </t>
  </si>
  <si>
    <t>- พิธีกรเชิญ......................................................................................... ขึ้นกล่าวรายงาน / โอวาท / ปิด</t>
  </si>
  <si>
    <t xml:space="preserve">   ประกาศผลรางวัลงานปูน</t>
  </si>
  <si>
    <t xml:space="preserve">- พิธีกรเชิญถ่ายภาพรวมงานปูน งานคอนกรีต กรรมการ ครู (ถ้าเวทีใหญ่พอ)  </t>
  </si>
  <si>
    <t>เจ้าภาพจัดการแข่งขัน</t>
  </si>
  <si>
    <t>เจ้าภาพสถานที่</t>
  </si>
  <si>
    <t>งานเตรียมวัสดุ-อุปกรณ์</t>
  </si>
  <si>
    <t>งานเตรียมบุคลากร</t>
  </si>
  <si>
    <t>งบประมาณ</t>
  </si>
  <si>
    <t>นาฬิกาแสดงเวลาแข่งขัน, กาแฟ อาหารว่าง, ป้ายโบว์ติดรางวัล, ป้าย, พานเชิญ, รางวัล(ตามแบบ), ของที่ระลึก(ถ้ามี), ปลั๊กพ่วง, คอมพิวเตอร์, พริ้นเตอร์, กระดาษพิมพ์, กระดาษเกียรติบัตร, อาหารกลางวัน, ฉลากจับเบอร์, หน้ากากกันฝุ่น, ถุงดำ/ถุงขยะ, แฟ้มรายงาน, เสื้อแข่งขัน, ซองเอกสาร, เงินรางวัล, รายงานผลสรุปส่วนกลาง, คลิปบอร์ด, อุปกรณ์สำนักงาน, ชุดอุปกรณ์ปฐมพยาบาลเบื้องต้น</t>
  </si>
  <si>
    <t>1.2 ความสะอาด เรียบร้อย สวยงามของผนังผิวปูนฉาบ</t>
  </si>
  <si>
    <t>กราบเรียน ..........................................................................................................</t>
  </si>
  <si>
    <t xml:space="preserve">        ผมขอแสดงความชื่นชมยินดีต่อ  นักเรียน  นักศึกษาในที่ชนะการแข่งขันในวันนี้  ตลอดจนผู้เข้าแข่งขันทุกคน  ที่ได้พยายามนำความรู้และทักษะที่ได้เรียนมาประยุกต์และนำมาแก้ปัญหาในการแข่งขันอย่างเต็มความสามารถ  ผมเชื่อว่าสิ่งเหล่านี้เป็นมิติหมายที่ดีในการพัฒนาตนเอง พัฒนาการอาชีวศึกษาของประเทศไทยให้ก้าวเข้าสู่ประชาคมอาเซียนและประชาคมได้อย่างมั่นคง ขอให้นักศึกษาทุกคนหมั่นศึกษาความและฝึกฝนทักษะประสบการณ์ เมื่อจบการศึกษาแล้วสามารถเข้าทำงานในสถานประกอบการที่ดี  และมีความมั่นคงในอนาคตต่อไป</t>
  </si>
  <si>
    <t>เรียกรวม ผู้แข่งขัน  กรรมการ  แขก</t>
  </si>
  <si>
    <t>- เชิญประธาน แขกร่วมงานเข้าสู่พิธีเปิดการแข่งขัน</t>
  </si>
  <si>
    <t>- ประธานกล่าวเปิด</t>
  </si>
  <si>
    <t xml:space="preserve">        ผมขอแสดงความชื่นชมยินดีต่อ  นักเรียน  นักศึกษา  ครูผู้คสบคุมทีมที่แข่งร่วมการแข่งขันที่ได้พยายามนำความรู้และทักษะที่ได้เรียนมาประยุกต์และนำมาแก้ปัญหาในการแข่งขันอย่างเต็มความสามารถ  ผมเชื่อว่าสิ่งเหล่านี้เป็นมิติหมายที่ดีในการพัฒนาตนเอง พัฒนาการอาชีวศึกษาของประเทศไทยให้ก้าวเข้าสู่ประชาคมอาเซียนและประชาคมได้อย่างมั่นคง ขอให้นักเรียน นักศึกษาทุกคนตั้งใจ มุ่งมั่นทำการแข่งขันอย่างเต็มความสามารถ และขออำนวยพรให้ทุกท่านจงประสบความสำเร็จในการแข่งขัน และขอให้การดำเนินการแข่งขันประสบความสำเร็จตามวัตถุประสงค์</t>
  </si>
  <si>
    <t>- พิธีกรเชิญ ....................................... และคณะผู้แทนบริษัทปูนซีเมนต์ คณะกรรมการดำเนินงาน คณะกรรมการตัดสินการแข่งขันทักษะวิชาชีพช่างก่อสร้างทักษะงานปูนและงานคอนกรีต ครูผู้ควบคุมทีม และตัวแทนนักเรียนนักศึกษาที่เข้าร่วมการแข่งขันถ่ายภาพรวม</t>
  </si>
  <si>
    <t>ร่างกำหนดการพิธีเปิดการแข่งขัน</t>
  </si>
  <si>
    <t>- เชิญ.................................................................................. ผู้แทนบริษัทปูนซีเมนต์นครหลวง พักผ่อนด้านล่าง และเรียนเชิญ ..........................................................................................(ประธาน) อยู่บนเวทีเพื่อรับรายงานการจัดการแข่งขัน</t>
  </si>
  <si>
    <t>- เชิญประธาน บริษัท เยี่ยมชมและให้กำลังใจผู้เข้าแข่งขัน</t>
  </si>
  <si>
    <t>ร่างกำหนดการพิธีปิดการแข่งขัน</t>
  </si>
  <si>
    <t>07.00  น.</t>
  </si>
  <si>
    <t>09.00  น.</t>
  </si>
  <si>
    <t>10.00  น.</t>
  </si>
  <si>
    <t>10.45  น.</t>
  </si>
  <si>
    <t>- พิธีกรเชิญ ................................................................................................... กล่าวรายงานการจัดการแข่งขันต่อท่านประธาน</t>
  </si>
  <si>
    <t>W 6</t>
  </si>
  <si>
    <t>W 7</t>
  </si>
  <si>
    <t>รางวัลรองชนะเลิศอับดับ 2</t>
  </si>
  <si>
    <t>รางวัลรองชนะเลิศอับดับ 1</t>
  </si>
  <si>
    <t>รางวัลรองชนะเลิศ</t>
  </si>
  <si>
    <t>เอกสารข้อสอบ, เกณฑ์ กติกา, ใบรับสมัคร, แบบฟอร์มสมัคร+ลงทะเบียน, หนังสือเชิญเชิญ+หนังสือขอบคุณกรรมการ, บัตรประจำตัวกรรรมการ+ครู+ทีมแข่ง, ใบประกาศ/แจ้งผล, คำกล่าวเปิด-ปิด/รายงาน, กำหนดพิธีการ</t>
  </si>
  <si>
    <t>จัดเตรียมพื้นที่แข่งขัน, จัดเช่าเต็นท์, จัดเวทีสำหรับพิธีเปิด-ปิด, ไฟฟ้าแสงสว่าง, น้ำ, จุดลงทะเบียน, ห้องประชุม(แยกสาขา), ห้องกรรมการ, จุดพักครู, เวที พื้นที่กองวัสดุ/ผสมทิ้งเศษวัสดุ/ล้าง, สถานที่กินข้าว, ห้องเก็บตัวอย่างคอนกรีต, ห้องน้ำ</t>
  </si>
  <si>
    <t>งานเตรียมเอกสาร สถานที่</t>
  </si>
  <si>
    <t>ประธานกรรมการตัดสิน</t>
  </si>
  <si>
    <t xml:space="preserve">การแข่งขันทักษะวิชาชีพสาขาวิชาช่างก่อสร้าง ทักษะงานปูน  ระดับภาค   </t>
  </si>
  <si>
    <t>ณ  วิทยาลัยเทคนิค............................</t>
  </si>
  <si>
    <t>คำกล่าวรายงานพิธีการเปิดการแข่งขันทักษะวิชาชีพช่างก่อสร้างระดับภาค</t>
  </si>
  <si>
    <t>คำกล่าวพิธีเปิดการแข่งขันทักษะวิชาชีพช่างก่อสร้างระดับภาค</t>
  </si>
  <si>
    <t>คำกล่าวรายงานพิธีการปิดการแข่งขันทักษะวิชาชีพช่างก่อสร้างระดับภาค</t>
  </si>
  <si>
    <t>วันที่ ………………………………………………</t>
  </si>
  <si>
    <t xml:space="preserve">งบสนับสนุนจากบริษัทปูนซีเมนต์นครหลวง </t>
  </si>
  <si>
    <t>เจ้าภาพต้องมีพิธีกรดำเนินรายการแข่งขัน******</t>
  </si>
  <si>
    <t>เจ้าภาพต้องมีเจ้าหน้าที่ช่วยคณะกรรมการทำคะแนน********</t>
  </si>
  <si>
    <t>(......................................................)</t>
  </si>
  <si>
    <t>กรรมการและเลขานุการคณะกรรมการตัดสิน</t>
  </si>
  <si>
    <t>...................................</t>
  </si>
  <si>
    <t>รองประธานกรรมการ</t>
  </si>
  <si>
    <t>กรรมการและเลขานุการ</t>
  </si>
  <si>
    <t>การปรับคะแนนให้ได้เหรียญยังคงให้มีหรือไม่กรณีคะแนนรางวัลชนะเลิศไม่ถึงระดับเหรียญทอง</t>
  </si>
  <si>
    <t>ขอกรรมการงดเดินสาย</t>
  </si>
  <si>
    <t xml:space="preserve">ภาระหน้าที่งานนี้เป็นเพียงแนวทางการดำเนินการเท่านั้น  เจ้าภาพจัดการแข่งขันและเจ้าภาพสถานที่อาจตกลงภาระหน้าที่งานได้ตามความเหมาะสม  </t>
  </si>
  <si>
    <r>
      <t xml:space="preserve">         การแข่งขันทักษะวิชาชีพช่างก่อสร้างทักษะงานปูน และทักษะงานคอนกรีต   ได้เริ่มทำการแข่งขันมาตั้</t>
    </r>
    <r>
      <rPr>
        <sz val="24"/>
        <color rgb="FFFF0000"/>
        <rFont val="TH SarabunIT๙"/>
        <family val="2"/>
      </rPr>
      <t xml:space="preserve">งแต่วันที่ 1  กุมภาพันธ์  2561  เป็นต้นมา  และเสร็จสิ้นการแข่งขันในวันนี้   โดยมีทีมเข้าแข่งขันทักษะงานปูนจำนวน 15  ทีมและทีมที่เข้าร่วมแข่งขันทักษะงานคอนกรีต จำนวน  15  ทีม  โดยมีนักศึกษาทีมละ  2  คน รวมจำนวนผู้เข้าร่วมการแข่งขันทั้งสิ้น  60 </t>
    </r>
    <r>
      <rPr>
        <sz val="24"/>
        <rFont val="TH SarabunIT๙"/>
        <family val="2"/>
      </rPr>
      <t xml:space="preserve"> คน ซึ่งมาผ่านการแข่งขันคัดเลือกมาจากทุกภาคของประเทศไทย  ทั้งนี้ ได้ดำเนินการจัดการแข่งขันจนประสบความสำเร็จตามจุดมุ่งหมายทุกประการ เนื่องจากได้รับความร่วมมือ ร่วมใจ จากคณะครู เจ้าหน้าที่ นักศึกษา อีกทั้งยังได้รับการสนับสนุนงบประมาณและวัสดุในการการจัดการแข่งขันจาก  บริษัท ปูนซีเมนต์นครหลวง จำกัด (มหาชน) ที่ได้ให้การสนับสนุนการแข่งขันทักษะงานปูนระดับชาติด้วยดีเสมอมา และยังได้รับการสนับสนุนเครื่องทดสอบกำลังอัดคอนกรีตจาก บริษัท ซอยเทสติ้งสยาม จำกัด สำหรับการแข่งขันทักษะงานคอนกรีตมาตรฐาน ตลอดจนคณะกรรมการจัดการแข่งขัน และคณะกรรมการตัดสินที่ให้ความร่วมมือเป็นอย่างดี</t>
    </r>
  </si>
  <si>
    <r>
      <t xml:space="preserve">         การแข่งขันทักษะวิชาชีพช่างก่อสร้างทักษะงานปูน และทักษะงานคอนกรีต ระดับภาค ภาค........................  ดำเนินการโดยวิทยาลัยเทคนิค.......................... โดยมีวัตถุประสงค์เพื่อส่งเสริมให้นักเรียน นักศึกษา ได้มีประสบการณ์ตรงจากการแข่งขัน และสามารถนำความรู้ไปใช้ในการประกอบวิชาชีพต่อไป มีกำหนดจัดการแข่งขันระ</t>
    </r>
    <r>
      <rPr>
        <sz val="24"/>
        <color rgb="FFFF0000"/>
        <rFont val="TH SarabunIT๙"/>
        <family val="2"/>
      </rPr>
      <t>หว่างวันที่ 1 - 5 กุมภาพันธ์ 2561  โดยมีทีมเข้าแข่งขันทักษะงานปูนจำนวน  15  ทีม  และทีมที่เข้าร่วมแข่งขันทักษะงานคอนกรีต จำนวน  15  ทีม  โดยมีนักศึกษาทีมละ  2  คน รวมจำนวนทั้งสิ้น  60</t>
    </r>
    <r>
      <rPr>
        <sz val="24"/>
        <rFont val="TH SarabunIT๙"/>
        <family val="2"/>
      </rPr>
      <t xml:space="preserve">  คน การดำเนินการแข่งขันได้รับการสนับสนุนงบประมาณและวัสดุที่ใช้ในการแข่งขันจากบริษัทปูนซีเมนต์นครหลวง จำกัด (มหาชน) บริษัทอินทรีซุปเปอร์บล๊อก จำกัด การสนับสนุนเครื่องทดสอบกำลังอัดคอนกรีตจาก บริษัท ซอยเทสติ้ง จำกัด สำหรับการแข่งขันทักษะงานคอนกรีต ตลอดจนได้รับความร่วมมือร่วมใจจากครูผู้ควบคุมทีม นักเรียน นักศึกษา คณะกรรมการจัดการแข่งขัน และคณะกรรมการตัดสินที่ให้ความร่วมมือเป็นอย่างดี</t>
    </r>
  </si>
  <si>
    <t xml:space="preserve">         บัดนี้   ได้เวลาอันสมควรแล้ว   กระผมขอกราบเรียนเชิญ  ..................................................................................(สอศ)ประธานในพิธีได้กล่าวให้โอวาท พร้อมทั้งกล่าวเปิดการแข่งขันทักษะวิชาชีพช่างก่อสร้าง ทักษะงานปูนและทักษะงานคอนกรีต ระดับภาค ภาค.................. ประจำปีการศึกษา 2561  เป็นลำดับต่อไป</t>
  </si>
  <si>
    <t xml:space="preserve">          กระผมในนามของสำนักงานคณะกรรมการการอาชีวศึกษาขอขอบคุณ  วิทยาลัยเทคนิค................  ในฐานะเจ้าภาพจัดการแข่งขัน ขอขอบคุณบริษัท ปูนซีเมนต์นครหลวง จำกัด (มหาชน) บริษัทอินทรีซุปเปอร์บล๊อก จำกัด ผู้ให้การสนับสนุนงบประมาณและวัสดุในการแข่งขัน ขอขอบคุณ บริษัท ซอยเทสติ้ง จำกัด คณะกรรมการทุกท่าน  ตลอดจนสถานศึกษาที่เข้าร่วมการแข่งขันที่ได้มีส่วนร่วมให้การแข่งขันครั้งนี้ ขอให้การจัดการแข่งขันประสบความสำเร็จลุล่วงตามวัตถุประสงค์ และขอให้ผู้เข้าแข่งขันประสบความสำเร็จในการแข่งขัน</t>
  </si>
  <si>
    <t xml:space="preserve">          บัดนี้ได้เวลาอันสมควรแล้ว ผมขอเปิดการแข่งขันทักษะวิชาชีพช่างก่อสร้าง ทักษะงานปูนและทักษะงานคอนกรีต ระดับภาค ภาค....................... ประจำปีการศึกษา 2561 ณ บัดนี้</t>
  </si>
  <si>
    <t>-   เชิญ .....................................................................................................................ประธานในพิธี ขึ้นรับมอบการสนับสนุนการแข่งขันทักษะวิชาชีพช่างก่อสร้าง ทักษะงานปูนและงานคอนกรีต ประจำปีการศึกษา 2561</t>
  </si>
  <si>
    <t>P 3</t>
  </si>
  <si>
    <t>งบสนับสนุนจาก สอศ และงบสนับสนุนเงินรางวัลบริษัทปูนซีเมนต์นครหลวง</t>
  </si>
  <si>
    <t xml:space="preserve">          กระผมในนามของสำนักงานคณะกรรมการการอาชีวศึกษาขอขอบคุณ  วิทยาลัยเทคนิค......................  บริษัท ปูนซีเมนต์นครหลวง จำกัด (มหาชน) บริษัท ซอยเทสติ้ง จำกัด คณะกรรมการทุกท่าน  ตลอดจนสถานศึกษาที่เข้าร่วมการแข่งขันที่ได้มีส่วนร่วมให้การแข่งขันครั้งนี้สำเร็จลุล่วงลงด้วยดี ผมขออำนวยอวยพรให้ทุกท่านประสบความสุขความเจริญในหน้าที่การงาน เดินทางกลับสู่ภูมิลำเนาโดยสวัสดิภาพ และขอปิดการแข่งขันทักษะวิชาชีพช่างก่อสร้าง ทักษะงานปูนและทักษะงานคอนกรีต ระดับภาค ภาค.................................. ประจำปีการศึกษา 2561 ณ บัดนี้</t>
  </si>
  <si>
    <t xml:space="preserve">         บัดนี้   ได้เวลาอันสมควรแล้ว   กระผมขอกราบเรียนเชิญ  ..................................................................................(สอศ)ประธานในพิธีได้ให้โอวาท   พร้อมทั้งกล่าวปิดการแข่งขันทักษะวิชาชีพช่างก่อสร้าง ทักษะงานปูน และทักษะงานคอนกรีต ระดับภาค ภาค.............................. ประจำปี 2561 ตามลำดับต่อไป</t>
  </si>
  <si>
    <t>รับลงทะเบียน+แจกเสื้อ , เชิญรางวัล/โล่ , ประธานเปิด-ปิด-รายงาน, ผู้รับผิดชอบ/ประสานงาน (เฉพาะงาน)/พิธีกร****/คนเล่นเกม , เจ้าหน้าที่ทำคะแนน******</t>
  </si>
  <si>
    <t>นักศึกษาช่วยงานปูน และงานคอนกรีต {เน้นตรงเวลา} ผู้รับผิดชอบ/ประสานงาน(เฉพาะงาน) , หน่วยงานรับมอบชั้นงาน</t>
  </si>
  <si>
    <t>โพเดียม, เครื่องเสียง, บอร์ประกาศ, จอฉาย+กล้อง, ชุดรับแขก, เก้าอี้, ผ้าใบ/พลาสติกรองพื้น, วัสดุปูน+อิฐ(วัสดุที่ใช้สำหรับการแข่งขัน)+ ถุงพลาสติก, เครื่องชั่ง, ปากกาเคมี, ยางรัด, เครื่องมือวัด (เวอร์เนีย), ตาชั่ง (สำหรับตัวอย่างคอนกรีต), สถานที่จัดเลี้ยงกรรมการและควบคุมทีม(ถ้ามี)</t>
  </si>
  <si>
    <t xml:space="preserve">         กระผม  ในนามคณะกรรมการการจัดการแข่งขันทักษะวิชาชีพช่างก่อสร้าง ทักษะงานปูน และทักษะงานคอนกรีต ระดับภาค ภาค ................... ประจำปี 2562  รู้สึกเป็นเกียรติและขอขอบคุณเป็นอย่างสูงที่ท่านได้กรุณาให้เกียรติเป็นประธานในพิธีเปิดการแข่งขันทักษะวิชาชีพช่างก่อสร้างในวันนี้</t>
  </si>
  <si>
    <t xml:space="preserve">         ท่าน.............................................................. ท่านผู้บริหาร ท่านคณะกรรมการ ท่านผู้มีเกียรติ ครูผู้ควบคุมทีมและผู้เข้าแข่งขันทุกคน  ผมมีความยินดีที่ได้มาเป็นประธานในพิธีเปิดการแข่งขันทักษะวิชาชีพช่างก่อสร้างทักษะงานปูน ทักษะงานคอนกรีต ระดับภาค ภาค.................................  ประจำปีการศึกษา 2562  ในครั้งนี้ การแข่งขันทักษะวิชาชีพของนักเรียน นักศึกษา ในสังกัดสำนักงานคณะกรรมการการอาชีวศึกษา ได้ดำเนินการจัดการแข่งขันเป็นประจำปีทุกปี  โดยเริ่มคัดเลือกตัวแทนนักเรียน  นักศึกษา จากการแข่งขันทักษะวิชาชีพในระดับวิทยาลัย ระดับจังหวัด  มาเป็นตัวแทนเข้าร่วมการแข่งขัน ตามลำดับ</t>
  </si>
  <si>
    <t xml:space="preserve">         กระผม  ในนามคณะกรรมการการจัดการแข่งขันทักษะวิชาชีพช่างก่อสร้าง ทักษะงานปูน และทักษะงานคอนกรีต ระดับภาค ภาค.............................. ประจำปี 2562  รู้สึกเป็นเกียรติและขอขอบคุณเป็นอย่างสูงที่ท่านได้กรุณาให้เกียรติเป็นประธานในพิธีปิดการแข่งขันทักษะวิชาชีพช่างก่อสร้างในวันนี้</t>
  </si>
  <si>
    <t xml:space="preserve">         ท่าน.............................................................. ผู้มีเกียรติทุกท่านและ   ผู้เข้าแข่งขันทุกคน  ผมมีความยินดีที่ได้มาเป็นประธานในพิธีปิดการแข่งขันทักษะวิชาชีพช่างก่อสร้าง ทักษะงานปูน ทักษะงานคอนกรีต ระดับภาค ภาค................................. ประจำปีการศึกษา 2562  ในครั้งนี้ การแข่งขันทักษะวิชาชีพของนักเรียน นักศึกษา ในสังกัดสำนักงานคณะกรรมการการอาชีวศึกษา ได้ดำเนินการจัดการแข่งขันเป็นประจำปีทุกปี  โดยเริ่มคัดเลือกตัวแทนนักเรียน  นักศึกษา จากการแข่งขันทักษะวิชาชีพในระดับวิทยาลัย ระดับจังหวัด  และคัดเลือกตัวแทนมาเข้าร่วมการแข่งขันในระดับภาค  ตามลำดับ</t>
  </si>
  <si>
    <t>คำกล่าวพิธีปิดการแข่งขันทักษะวิชาชีพช่างก่อสร้างระดับภาค</t>
  </si>
  <si>
    <t>- เชิญ ....................................................................................................................................... ตัวแทนบริษัทปูนซีเมนต์นครหลวง จำกัด (มหาชน) ขึ้นเวทีเพื่อกล่าวนโยบายการสนับสนุนการศึกษาและการให้การสนับสนุนการแข่งขันของบริษัท</t>
  </si>
  <si>
    <t>2.7 การเคารพกฎติกาการแข่งขัน</t>
  </si>
  <si>
    <t>2.4 การใช้วัสดุถูกต้องตามหลักวิชาการและข้อกำหนดการใช้วัสดุ</t>
  </si>
  <si>
    <t>E 2</t>
  </si>
  <si>
    <t>= 4 คะแนน</t>
  </si>
  <si>
    <t>= 2.5 คะแนน</t>
  </si>
  <si>
    <t>ภาค ...................................... ประจำปีการศึกษา 2563</t>
  </si>
  <si>
    <t>,</t>
  </si>
  <si>
    <t xml:space="preserve">H1 </t>
  </si>
  <si>
    <t>H2</t>
  </si>
  <si>
    <t>H3</t>
  </si>
  <si>
    <t>H4</t>
  </si>
  <si>
    <t>H5</t>
  </si>
  <si>
    <t xml:space="preserve">W1 </t>
  </si>
  <si>
    <t>W2</t>
  </si>
  <si>
    <t>W3</t>
  </si>
  <si>
    <t>W4</t>
  </si>
  <si>
    <t>W5</t>
  </si>
  <si>
    <t>W6</t>
  </si>
  <si>
    <t>W7</t>
  </si>
  <si>
    <t xml:space="preserve">P1 </t>
  </si>
  <si>
    <t>P2</t>
  </si>
  <si>
    <t>P3</t>
  </si>
  <si>
    <t xml:space="preserve">E1 </t>
  </si>
  <si>
    <t>E2</t>
  </si>
  <si>
    <t xml:space="preserve">A1 </t>
  </si>
  <si>
    <t>A2</t>
  </si>
  <si>
    <t>A3</t>
  </si>
  <si>
    <t>1.4 ความสะอาด เรียบร้อย สวยงามของแนวเซาะร่องเหลี่ยม</t>
  </si>
  <si>
    <t>1.3 ความสะอาด เรียบร้อย สวยงามของผนังปูนขัดมัน</t>
  </si>
  <si>
    <t>2.3 การเก็บทำความสะอาดชิ้นงานและพื้นที่ปฏิบัติงาน ระหว่างวันและหลังส่งงาน</t>
  </si>
  <si>
    <t>H 5</t>
  </si>
  <si>
    <t>วันที่ ..........   ดำเนินการโดย ................... ณ  ..........................</t>
  </si>
  <si>
    <t>ใบลงทะเบียนการแข่งขันทักษะวิชาชีพช่างก่อสร้าง ทักษะงานปูน ระดับ..................</t>
  </si>
  <si>
    <t>ใบลงเวลาเข้าร่วมการแข่งขันทักษะวิชาชีพช่างก่อสร้าง ทักษะงานปูน ระดับ...........................</t>
  </si>
  <si>
    <t>แบบคะแนนด้านมิติ การแข่งขันทักษะวิชาชีพช่างก่อสร้าง ทักษะงานปูน ระดับ.......</t>
  </si>
  <si>
    <t>แบบให้คะแนนด้านเจตคติ การแข่งขันทักษะวิชาชีพช่างก่อสร้าง ทักษะงานปูน ระดับ............</t>
  </si>
  <si>
    <t>แบบบันทึกการส่งชิ้นงานแข่งขันการแข่งขันทักษะวิชาชีพช่างก่อสร้าง ทักษะงานปูน ระดับ..............</t>
  </si>
  <si>
    <t>ประกาศผลการแข่งขันทักษะวิชาชีพช่างก่อสร้าง ทักษะงานปูน ระดับ..............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</si>
</sst>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0.000"/>
  </numFmts>
  <fonts count="34" x14ac:knownFonts="1">
    <font>
      <sz val="14"/>
      <name val="Cordia New"/>
      <charset val="222"/>
    </font>
    <font>
      <sz val="8"/>
      <name val="Cordia New"/>
      <family val="2"/>
    </font>
    <font>
      <sz val="10"/>
      <name val="Arial"/>
      <family val="2"/>
    </font>
    <font>
      <sz val="8"/>
      <name val="Arial"/>
      <family val="2"/>
    </font>
    <font>
      <b/>
      <sz val="18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6"/>
      <color indexed="9"/>
      <name val="TH SarabunPSK"/>
      <family val="2"/>
    </font>
    <font>
      <b/>
      <u/>
      <sz val="16"/>
      <name val="TH SarabunPSK"/>
      <family val="2"/>
    </font>
    <font>
      <b/>
      <sz val="20"/>
      <name val="TH SarabunPSK"/>
      <family val="2"/>
    </font>
    <font>
      <b/>
      <sz val="28"/>
      <name val="TH SarabunPSK"/>
      <family val="2"/>
    </font>
    <font>
      <sz val="16"/>
      <name val="Angsana New"/>
      <family val="1"/>
    </font>
    <font>
      <sz val="16"/>
      <name val="TH SarabunIT๙"/>
      <family val="2"/>
    </font>
    <font>
      <b/>
      <sz val="16"/>
      <name val="TH SarabunIT๙"/>
      <family val="2"/>
    </font>
    <font>
      <sz val="14"/>
      <name val="Cordia New"/>
      <family val="2"/>
    </font>
    <font>
      <sz val="14"/>
      <name val="Cordia New"/>
      <family val="2"/>
    </font>
    <font>
      <b/>
      <sz val="22"/>
      <name val="TH SarabunPSK"/>
      <family val="2"/>
    </font>
    <font>
      <sz val="22"/>
      <name val="TH SarabunPSK"/>
      <family val="2"/>
    </font>
    <font>
      <b/>
      <sz val="20"/>
      <name val="TH SarabunIT๙"/>
      <family val="2"/>
    </font>
    <font>
      <sz val="18"/>
      <name val="TH SarabunPSK"/>
      <family val="2"/>
    </font>
    <font>
      <b/>
      <sz val="22"/>
      <name val="TH SarabunIT๙"/>
      <family val="2"/>
    </font>
    <font>
      <sz val="22"/>
      <name val="TH SarabunIT๙"/>
      <family val="2"/>
    </font>
    <font>
      <sz val="24"/>
      <name val="TH SarabunIT๙"/>
      <family val="2"/>
    </font>
    <font>
      <sz val="20"/>
      <name val="TH SarabunPSK"/>
      <family val="2"/>
    </font>
    <font>
      <sz val="16"/>
      <color theme="1" tint="4.9989318521683403E-2"/>
      <name val="TH SarabunPSK"/>
      <family val="2"/>
    </font>
    <font>
      <b/>
      <sz val="18"/>
      <color theme="1" tint="4.9989318521683403E-2"/>
      <name val="TH SarabunPSK"/>
      <family val="2"/>
    </font>
    <font>
      <sz val="8"/>
      <name val="TH SarabunPSK"/>
      <family val="2"/>
    </font>
    <font>
      <sz val="18"/>
      <name val="Angsana New"/>
      <family val="1"/>
    </font>
    <font>
      <b/>
      <sz val="10"/>
      <color theme="1" tint="4.9989318521683403E-2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sz val="24"/>
      <color rgb="FFFF0000"/>
      <name val="TH SarabunIT๙"/>
      <family val="2"/>
    </font>
  </fonts>
  <fills count="1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C1C1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6" fillId="0" borderId="0" applyFont="0" applyFill="0" applyBorder="0" applyAlignment="0" applyProtection="0"/>
    <xf numFmtId="0" fontId="17" fillId="0" borderId="0"/>
    <xf numFmtId="0" fontId="16" fillId="0" borderId="0"/>
    <xf numFmtId="0" fontId="2" fillId="0" borderId="0"/>
  </cellStyleXfs>
  <cellXfs count="298">
    <xf numFmtId="0" fontId="0" fillId="0" borderId="0" xfId="0"/>
    <xf numFmtId="0" fontId="4" fillId="0" borderId="0" xfId="0" applyFont="1" applyAlignment="1"/>
    <xf numFmtId="0" fontId="5" fillId="0" borderId="0" xfId="0" applyFont="1"/>
    <xf numFmtId="0" fontId="4" fillId="0" borderId="0" xfId="0" applyFont="1" applyFill="1" applyAlignment="1"/>
    <xf numFmtId="0" fontId="4" fillId="0" borderId="0" xfId="0" applyFont="1" applyFill="1" applyBorder="1" applyAlignment="1">
      <alignment horizontal="center"/>
    </xf>
    <xf numFmtId="0" fontId="5" fillId="0" borderId="0" xfId="0" applyFont="1" applyBorder="1"/>
    <xf numFmtId="0" fontId="6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0" fontId="6" fillId="0" borderId="0" xfId="0" applyFont="1" applyAlignment="1">
      <alignment horizontal="center"/>
    </xf>
    <xf numFmtId="0" fontId="7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 applyBorder="1" applyAlignment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left"/>
    </xf>
    <xf numFmtId="0" fontId="7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3" xfId="0" applyFont="1" applyBorder="1"/>
    <xf numFmtId="0" fontId="7" fillId="0" borderId="4" xfId="0" applyFont="1" applyFill="1" applyBorder="1"/>
    <xf numFmtId="0" fontId="7" fillId="0" borderId="4" xfId="0" applyFont="1" applyBorder="1" applyAlignment="1">
      <alignment horizontal="left"/>
    </xf>
    <xf numFmtId="0" fontId="7" fillId="0" borderId="3" xfId="0" applyFont="1" applyFill="1" applyBorder="1"/>
    <xf numFmtId="0" fontId="7" fillId="3" borderId="4" xfId="0" applyFont="1" applyFill="1" applyBorder="1"/>
    <xf numFmtId="0" fontId="7" fillId="0" borderId="7" xfId="0" applyFont="1" applyBorder="1" applyAlignment="1"/>
    <xf numFmtId="0" fontId="7" fillId="3" borderId="4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10" fillId="0" borderId="0" xfId="4" applyFont="1" applyBorder="1" applyAlignment="1">
      <alignment horizontal="left"/>
    </xf>
    <xf numFmtId="0" fontId="7" fillId="0" borderId="0" xfId="4" applyFont="1" applyBorder="1"/>
    <xf numFmtId="0" fontId="7" fillId="0" borderId="0" xfId="4" applyFont="1" applyBorder="1" applyAlignment="1">
      <alignment horizontal="center"/>
    </xf>
    <xf numFmtId="0" fontId="7" fillId="0" borderId="0" xfId="4" applyFont="1" applyAlignment="1">
      <alignment horizontal="center"/>
    </xf>
    <xf numFmtId="0" fontId="7" fillId="0" borderId="0" xfId="4" applyFont="1"/>
    <xf numFmtId="2" fontId="7" fillId="0" borderId="4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187" fontId="6" fillId="0" borderId="4" xfId="0" applyNumberFormat="1" applyFont="1" applyFill="1" applyBorder="1" applyAlignment="1">
      <alignment horizontal="center"/>
    </xf>
    <xf numFmtId="187" fontId="6" fillId="4" borderId="4" xfId="0" applyNumberFormat="1" applyFont="1" applyFill="1" applyBorder="1" applyAlignment="1">
      <alignment horizontal="center"/>
    </xf>
    <xf numFmtId="2" fontId="5" fillId="0" borderId="4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  <xf numFmtId="2" fontId="8" fillId="5" borderId="4" xfId="0" applyNumberFormat="1" applyFont="1" applyFill="1" applyBorder="1" applyAlignment="1">
      <alignment horizontal="center"/>
    </xf>
    <xf numFmtId="2" fontId="7" fillId="6" borderId="4" xfId="0" applyNumberFormat="1" applyFont="1" applyFill="1" applyBorder="1" applyAlignment="1">
      <alignment horizontal="center"/>
    </xf>
    <xf numFmtId="2" fontId="7" fillId="6" borderId="7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2" fontId="7" fillId="0" borderId="2" xfId="0" applyNumberFormat="1" applyFont="1" applyFill="1" applyBorder="1" applyAlignment="1">
      <alignment horizontal="center"/>
    </xf>
    <xf numFmtId="0" fontId="8" fillId="0" borderId="0" xfId="0" applyFont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7" xfId="0" applyFont="1" applyBorder="1" applyAlignment="1">
      <alignment horizontal="left"/>
    </xf>
    <xf numFmtId="0" fontId="7" fillId="0" borderId="17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14" xfId="0" applyFont="1" applyBorder="1" applyAlignment="1">
      <alignment horizontal="left"/>
    </xf>
    <xf numFmtId="0" fontId="6" fillId="3" borderId="13" xfId="0" applyFont="1" applyFill="1" applyBorder="1" applyAlignment="1">
      <alignment horizontal="center"/>
    </xf>
    <xf numFmtId="0" fontId="7" fillId="0" borderId="25" xfId="0" applyFont="1" applyBorder="1"/>
    <xf numFmtId="0" fontId="7" fillId="0" borderId="17" xfId="0" applyFont="1" applyBorder="1"/>
    <xf numFmtId="0" fontId="6" fillId="0" borderId="16" xfId="0" applyFont="1" applyBorder="1" applyAlignment="1">
      <alignment horizontal="center"/>
    </xf>
    <xf numFmtId="0" fontId="6" fillId="0" borderId="10" xfId="0" applyFont="1" applyBorder="1"/>
    <xf numFmtId="0" fontId="6" fillId="3" borderId="10" xfId="0" applyFont="1" applyFill="1" applyBorder="1" applyAlignment="1">
      <alignment horizontal="center"/>
    </xf>
    <xf numFmtId="0" fontId="7" fillId="0" borderId="11" xfId="0" applyFont="1" applyFill="1" applyBorder="1"/>
    <xf numFmtId="0" fontId="6" fillId="3" borderId="14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left"/>
    </xf>
    <xf numFmtId="0" fontId="6" fillId="3" borderId="27" xfId="0" applyFont="1" applyFill="1" applyBorder="1" applyAlignment="1">
      <alignment horizontal="left"/>
    </xf>
    <xf numFmtId="0" fontId="6" fillId="0" borderId="0" xfId="0" applyFont="1" applyAlignment="1"/>
    <xf numFmtId="0" fontId="8" fillId="0" borderId="0" xfId="0" applyFont="1" applyFill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4" xfId="0" applyFont="1" applyFill="1" applyBorder="1" applyAlignment="1">
      <alignment horizontal="center" textRotation="90" wrapText="1"/>
    </xf>
    <xf numFmtId="0" fontId="8" fillId="5" borderId="4" xfId="0" applyFont="1" applyFill="1" applyBorder="1" applyAlignment="1">
      <alignment horizontal="center" vertical="center" textRotation="90" wrapText="1"/>
    </xf>
    <xf numFmtId="0" fontId="8" fillId="2" borderId="4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 wrapText="1"/>
    </xf>
    <xf numFmtId="1" fontId="8" fillId="5" borderId="1" xfId="0" applyNumberFormat="1" applyFont="1" applyFill="1" applyBorder="1" applyAlignment="1">
      <alignment horizontal="center" wrapText="1"/>
    </xf>
    <xf numFmtId="1" fontId="8" fillId="2" borderId="1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7" fillId="0" borderId="0" xfId="4" quotePrefix="1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/>
    <xf numFmtId="0" fontId="7" fillId="0" borderId="1" xfId="0" applyFont="1" applyBorder="1"/>
    <xf numFmtId="0" fontId="7" fillId="0" borderId="18" xfId="0" applyFont="1" applyBorder="1"/>
    <xf numFmtId="0" fontId="7" fillId="0" borderId="10" xfId="0" applyFont="1" applyFill="1" applyBorder="1"/>
    <xf numFmtId="0" fontId="7" fillId="0" borderId="0" xfId="4" quotePrefix="1" applyFont="1" applyAlignment="1">
      <alignment horizontal="left"/>
    </xf>
    <xf numFmtId="0" fontId="6" fillId="0" borderId="10" xfId="0" applyFont="1" applyBorder="1" applyAlignment="1">
      <alignment horizontal="left"/>
    </xf>
    <xf numFmtId="0" fontId="6" fillId="3" borderId="28" xfId="0" applyFont="1" applyFill="1" applyBorder="1" applyAlignment="1">
      <alignment horizontal="center"/>
    </xf>
    <xf numFmtId="0" fontId="6" fillId="3" borderId="29" xfId="0" applyFont="1" applyFill="1" applyBorder="1" applyAlignment="1">
      <alignment horizontal="center"/>
    </xf>
    <xf numFmtId="0" fontId="6" fillId="3" borderId="29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7" fillId="3" borderId="28" xfId="0" applyFont="1" applyFill="1" applyBorder="1" applyAlignment="1">
      <alignment horizontal="center"/>
    </xf>
    <xf numFmtId="0" fontId="7" fillId="3" borderId="29" xfId="0" applyFont="1" applyFill="1" applyBorder="1" applyAlignment="1">
      <alignment horizontal="center"/>
    </xf>
    <xf numFmtId="0" fontId="7" fillId="3" borderId="31" xfId="0" applyFont="1" applyFill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justify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7" borderId="4" xfId="0" applyFont="1" applyFill="1" applyBorder="1" applyAlignment="1">
      <alignment horizontal="center"/>
    </xf>
    <xf numFmtId="0" fontId="7" fillId="0" borderId="0" xfId="0" applyFont="1" applyFill="1"/>
    <xf numFmtId="43" fontId="7" fillId="8" borderId="4" xfId="0" applyNumberFormat="1" applyFont="1" applyFill="1" applyBorder="1" applyAlignment="1">
      <alignment horizontal="center"/>
    </xf>
    <xf numFmtId="43" fontId="6" fillId="7" borderId="4" xfId="0" applyNumberFormat="1" applyFont="1" applyFill="1" applyBorder="1" applyAlignment="1">
      <alignment horizontal="center"/>
    </xf>
    <xf numFmtId="43" fontId="7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 vertical="top" wrapText="1"/>
    </xf>
    <xf numFmtId="0" fontId="4" fillId="8" borderId="4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7" fillId="9" borderId="4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 vertical="top" wrapText="1"/>
    </xf>
    <xf numFmtId="0" fontId="7" fillId="8" borderId="4" xfId="0" applyFont="1" applyFill="1" applyBorder="1" applyAlignment="1">
      <alignment horizontal="center" textRotation="90" wrapText="1"/>
    </xf>
    <xf numFmtId="0" fontId="7" fillId="7" borderId="4" xfId="0" applyFont="1" applyFill="1" applyBorder="1" applyAlignment="1">
      <alignment horizontal="center" textRotation="90" wrapText="1"/>
    </xf>
    <xf numFmtId="0" fontId="7" fillId="0" borderId="32" xfId="0" applyFont="1" applyBorder="1" applyAlignment="1"/>
    <xf numFmtId="2" fontId="8" fillId="2" borderId="4" xfId="0" applyNumberFormat="1" applyFont="1" applyFill="1" applyBorder="1" applyAlignment="1">
      <alignment horizontal="center"/>
    </xf>
    <xf numFmtId="0" fontId="5" fillId="0" borderId="0" xfId="2" applyFont="1"/>
    <xf numFmtId="0" fontId="5" fillId="0" borderId="0" xfId="2" applyFont="1" applyAlignment="1">
      <alignment horizontal="center"/>
    </xf>
    <xf numFmtId="0" fontId="5" fillId="0" borderId="0" xfId="2" applyFont="1" applyAlignment="1">
      <alignment horizontal="left"/>
    </xf>
    <xf numFmtId="0" fontId="5" fillId="0" borderId="0" xfId="2" applyFont="1" applyAlignment="1"/>
    <xf numFmtId="0" fontId="5" fillId="0" borderId="0" xfId="2" applyFont="1" applyBorder="1" applyAlignment="1"/>
    <xf numFmtId="0" fontId="5" fillId="0" borderId="0" xfId="2" applyFont="1" applyBorder="1" applyAlignment="1">
      <alignment horizontal="left"/>
    </xf>
    <xf numFmtId="0" fontId="4" fillId="0" borderId="0" xfId="2" applyFont="1" applyFill="1" applyBorder="1" applyAlignment="1"/>
    <xf numFmtId="0" fontId="6" fillId="0" borderId="0" xfId="2" applyFont="1" applyAlignment="1"/>
    <xf numFmtId="0" fontId="19" fillId="0" borderId="0" xfId="0" applyFont="1"/>
    <xf numFmtId="0" fontId="18" fillId="0" borderId="0" xfId="0" applyFont="1"/>
    <xf numFmtId="0" fontId="18" fillId="0" borderId="0" xfId="0" applyFont="1" applyFill="1" applyAlignment="1"/>
    <xf numFmtId="0" fontId="26" fillId="0" borderId="4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4" xfId="0" applyFont="1" applyFill="1" applyBorder="1" applyAlignment="1">
      <alignment horizontal="center"/>
    </xf>
    <xf numFmtId="0" fontId="14" fillId="0" borderId="0" xfId="3" applyFont="1"/>
    <xf numFmtId="0" fontId="14" fillId="0" borderId="0" xfId="3" applyFont="1" applyBorder="1"/>
    <xf numFmtId="2" fontId="8" fillId="0" borderId="4" xfId="0" applyNumberFormat="1" applyFont="1" applyFill="1" applyBorder="1" applyAlignment="1">
      <alignment horizontal="center" textRotation="90" wrapText="1"/>
    </xf>
    <xf numFmtId="0" fontId="5" fillId="0" borderId="4" xfId="0" applyFont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188" fontId="26" fillId="0" borderId="4" xfId="0" applyNumberFormat="1" applyFont="1" applyBorder="1" applyAlignment="1">
      <alignment horizontal="center"/>
    </xf>
    <xf numFmtId="188" fontId="7" fillId="0" borderId="4" xfId="0" applyNumberFormat="1" applyFont="1" applyBorder="1" applyAlignment="1">
      <alignment horizontal="center"/>
    </xf>
    <xf numFmtId="0" fontId="7" fillId="10" borderId="4" xfId="0" applyFont="1" applyFill="1" applyBorder="1"/>
    <xf numFmtId="0" fontId="7" fillId="11" borderId="4" xfId="0" applyFont="1" applyFill="1" applyBorder="1"/>
    <xf numFmtId="0" fontId="6" fillId="10" borderId="3" xfId="0" applyFont="1" applyFill="1" applyBorder="1" applyAlignment="1">
      <alignment horizontal="center"/>
    </xf>
    <xf numFmtId="0" fontId="6" fillId="10" borderId="4" xfId="0" applyFont="1" applyFill="1" applyBorder="1" applyAlignment="1">
      <alignment horizontal="left"/>
    </xf>
    <xf numFmtId="0" fontId="6" fillId="10" borderId="3" xfId="0" applyFont="1" applyFill="1" applyBorder="1" applyAlignment="1">
      <alignment horizontal="left"/>
    </xf>
    <xf numFmtId="2" fontId="6" fillId="10" borderId="4" xfId="0" applyNumberFormat="1" applyFont="1" applyFill="1" applyBorder="1" applyAlignment="1">
      <alignment horizontal="center"/>
    </xf>
    <xf numFmtId="0" fontId="7" fillId="10" borderId="4" xfId="0" applyFont="1" applyFill="1" applyBorder="1" applyAlignment="1">
      <alignment horizontal="left"/>
    </xf>
    <xf numFmtId="0" fontId="7" fillId="10" borderId="3" xfId="0" applyFont="1" applyFill="1" applyBorder="1" applyAlignment="1">
      <alignment horizontal="left"/>
    </xf>
    <xf numFmtId="0" fontId="7" fillId="10" borderId="4" xfId="0" applyFont="1" applyFill="1" applyBorder="1" applyAlignment="1"/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14" fillId="0" borderId="4" xfId="3" applyFont="1" applyBorder="1" applyAlignment="1">
      <alignment horizontal="center" vertical="center"/>
    </xf>
    <xf numFmtId="0" fontId="5" fillId="0" borderId="4" xfId="0" applyFont="1" applyBorder="1" applyAlignment="1">
      <alignment horizontal="center" textRotation="90" wrapText="1"/>
    </xf>
    <xf numFmtId="0" fontId="21" fillId="0" borderId="0" xfId="0" applyFont="1"/>
    <xf numFmtId="0" fontId="21" fillId="0" borderId="0" xfId="0" quotePrefix="1" applyFont="1"/>
    <xf numFmtId="0" fontId="7" fillId="12" borderId="40" xfId="0" applyFont="1" applyFill="1" applyBorder="1"/>
    <xf numFmtId="0" fontId="6" fillId="12" borderId="40" xfId="0" applyFont="1" applyFill="1" applyBorder="1" applyAlignment="1">
      <alignment horizontal="center"/>
    </xf>
    <xf numFmtId="0" fontId="7" fillId="13" borderId="40" xfId="0" applyFont="1" applyFill="1" applyBorder="1" applyAlignment="1">
      <alignment horizontal="center" vertical="center" textRotation="90"/>
    </xf>
    <xf numFmtId="0" fontId="7" fillId="14" borderId="40" xfId="0" applyFont="1" applyFill="1" applyBorder="1" applyAlignment="1">
      <alignment vertical="top" wrapText="1"/>
    </xf>
    <xf numFmtId="0" fontId="6" fillId="0" borderId="9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7" fillId="0" borderId="14" xfId="2" applyFont="1" applyBorder="1" applyAlignment="1">
      <alignment horizontal="left"/>
    </xf>
    <xf numFmtId="0" fontId="7" fillId="0" borderId="34" xfId="2" applyFont="1" applyBorder="1" applyAlignment="1">
      <alignment horizontal="left"/>
    </xf>
    <xf numFmtId="0" fontId="7" fillId="0" borderId="15" xfId="2" applyFont="1" applyBorder="1" applyAlignment="1">
      <alignment horizontal="center"/>
    </xf>
    <xf numFmtId="0" fontId="7" fillId="0" borderId="7" xfId="2" applyFont="1" applyBorder="1" applyAlignment="1">
      <alignment horizontal="left"/>
    </xf>
    <xf numFmtId="0" fontId="7" fillId="0" borderId="6" xfId="2" applyFont="1" applyBorder="1" applyAlignment="1">
      <alignment horizontal="left"/>
    </xf>
    <xf numFmtId="0" fontId="7" fillId="0" borderId="17" xfId="2" applyFont="1" applyBorder="1" applyAlignment="1">
      <alignment horizontal="center"/>
    </xf>
    <xf numFmtId="0" fontId="7" fillId="0" borderId="20" xfId="2" applyFont="1" applyBorder="1" applyAlignment="1">
      <alignment horizontal="center"/>
    </xf>
    <xf numFmtId="0" fontId="7" fillId="0" borderId="21" xfId="2" applyFont="1" applyBorder="1" applyAlignment="1">
      <alignment horizontal="left"/>
    </xf>
    <xf numFmtId="0" fontId="7" fillId="0" borderId="33" xfId="2" applyFont="1" applyBorder="1" applyAlignment="1">
      <alignment horizontal="left"/>
    </xf>
    <xf numFmtId="0" fontId="7" fillId="0" borderId="22" xfId="2" applyFont="1" applyBorder="1" applyAlignment="1">
      <alignment horizontal="center"/>
    </xf>
    <xf numFmtId="0" fontId="7" fillId="0" borderId="18" xfId="2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 indent="10"/>
    </xf>
    <xf numFmtId="0" fontId="23" fillId="0" borderId="0" xfId="0" applyFont="1" applyAlignment="1">
      <alignment horizontal="left"/>
    </xf>
    <xf numFmtId="0" fontId="23" fillId="0" borderId="0" xfId="0" applyFont="1" applyAlignment="1"/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center"/>
    </xf>
    <xf numFmtId="188" fontId="7" fillId="0" borderId="0" xfId="0" applyNumberFormat="1" applyFont="1" applyAlignment="1">
      <alignment horizontal="center"/>
    </xf>
    <xf numFmtId="0" fontId="25" fillId="0" borderId="0" xfId="0" applyFont="1"/>
    <xf numFmtId="0" fontId="25" fillId="0" borderId="0" xfId="0" quotePrefix="1" applyFont="1"/>
    <xf numFmtId="0" fontId="25" fillId="0" borderId="0" xfId="0" quotePrefix="1" applyFont="1" applyAlignment="1">
      <alignment vertical="top" wrapText="1"/>
    </xf>
    <xf numFmtId="0" fontId="24" fillId="0" borderId="0" xfId="0" applyFont="1" applyAlignment="1">
      <alignment vertical="top" wrapText="1"/>
    </xf>
    <xf numFmtId="0" fontId="6" fillId="0" borderId="9" xfId="2" applyFont="1" applyBorder="1" applyAlignment="1">
      <alignment horizontal="center"/>
    </xf>
    <xf numFmtId="0" fontId="6" fillId="0" borderId="10" xfId="2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0" fontId="7" fillId="0" borderId="16" xfId="2" applyFont="1" applyBorder="1" applyAlignment="1">
      <alignment horizontal="center"/>
    </xf>
    <xf numFmtId="0" fontId="7" fillId="0" borderId="4" xfId="2" applyFont="1" applyBorder="1" applyAlignment="1">
      <alignment horizontal="center"/>
    </xf>
    <xf numFmtId="0" fontId="7" fillId="0" borderId="19" xfId="2" applyFont="1" applyBorder="1" applyAlignment="1">
      <alignment horizontal="center"/>
    </xf>
    <xf numFmtId="0" fontId="15" fillId="0" borderId="12" xfId="3" applyFont="1" applyBorder="1" applyAlignment="1">
      <alignment horizontal="center"/>
    </xf>
    <xf numFmtId="0" fontId="15" fillId="0" borderId="13" xfId="3" applyFont="1" applyBorder="1" applyAlignment="1">
      <alignment horizontal="center"/>
    </xf>
    <xf numFmtId="0" fontId="14" fillId="0" borderId="16" xfId="3" applyFont="1" applyBorder="1" applyAlignment="1">
      <alignment horizontal="center" vertical="center"/>
    </xf>
    <xf numFmtId="0" fontId="15" fillId="0" borderId="0" xfId="3" applyFont="1" applyBorder="1" applyAlignment="1">
      <alignment horizontal="center"/>
    </xf>
    <xf numFmtId="0" fontId="28" fillId="0" borderId="0" xfId="0" applyFont="1"/>
    <xf numFmtId="0" fontId="4" fillId="0" borderId="4" xfId="0" applyFont="1" applyBorder="1"/>
    <xf numFmtId="1" fontId="4" fillId="0" borderId="4" xfId="0" applyNumberFormat="1" applyFont="1" applyBorder="1" applyAlignment="1">
      <alignment horizontal="left"/>
    </xf>
    <xf numFmtId="0" fontId="4" fillId="0" borderId="4" xfId="2" applyFont="1" applyBorder="1" applyAlignment="1">
      <alignment horizontal="left"/>
    </xf>
    <xf numFmtId="0" fontId="11" fillId="0" borderId="0" xfId="0" applyFont="1" applyFill="1" applyAlignment="1"/>
    <xf numFmtId="0" fontId="21" fillId="0" borderId="0" xfId="0" applyFont="1" applyBorder="1"/>
    <xf numFmtId="0" fontId="7" fillId="13" borderId="40" xfId="0" applyFont="1" applyFill="1" applyBorder="1" applyAlignment="1">
      <alignment horizontal="center" vertical="center" textRotation="90" wrapText="1"/>
    </xf>
    <xf numFmtId="2" fontId="26" fillId="0" borderId="4" xfId="0" applyNumberFormat="1" applyFont="1" applyBorder="1" applyAlignment="1">
      <alignment horizontal="center"/>
    </xf>
    <xf numFmtId="2" fontId="6" fillId="7" borderId="4" xfId="1" applyNumberFormat="1" applyFont="1" applyFill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0" fontId="29" fillId="0" borderId="0" xfId="0" applyFont="1" applyAlignment="1">
      <alignment horizontal="justify"/>
    </xf>
    <xf numFmtId="0" fontId="4" fillId="0" borderId="0" xfId="0" applyFont="1" applyAlignment="1">
      <alignment horizontal="justify"/>
    </xf>
    <xf numFmtId="0" fontId="4" fillId="0" borderId="0" xfId="0" applyFont="1"/>
    <xf numFmtId="0" fontId="4" fillId="0" borderId="0" xfId="0" applyFont="1" applyBorder="1"/>
    <xf numFmtId="0" fontId="12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0" fontId="16" fillId="0" borderId="0" xfId="0" applyFont="1"/>
    <xf numFmtId="0" fontId="14" fillId="0" borderId="4" xfId="3" applyFont="1" applyBorder="1" applyAlignment="1">
      <alignment horizontal="left" vertical="top"/>
    </xf>
    <xf numFmtId="0" fontId="4" fillId="0" borderId="0" xfId="0" applyFont="1" applyBorder="1" applyAlignment="1"/>
    <xf numFmtId="1" fontId="7" fillId="0" borderId="4" xfId="0" applyNumberFormat="1" applyFont="1" applyBorder="1" applyAlignment="1">
      <alignment horizontal="left"/>
    </xf>
    <xf numFmtId="2" fontId="7" fillId="2" borderId="4" xfId="0" applyNumberFormat="1" applyFont="1" applyFill="1" applyBorder="1" applyAlignment="1">
      <alignment horizontal="center"/>
    </xf>
    <xf numFmtId="0" fontId="6" fillId="0" borderId="4" xfId="2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 vertical="center"/>
    </xf>
    <xf numFmtId="2" fontId="6" fillId="2" borderId="2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7" fillId="0" borderId="13" xfId="2" applyFont="1" applyBorder="1" applyAlignment="1">
      <alignment horizontal="left"/>
    </xf>
    <xf numFmtId="0" fontId="7" fillId="0" borderId="1" xfId="2" applyFont="1" applyBorder="1" applyAlignment="1">
      <alignment horizontal="center"/>
    </xf>
    <xf numFmtId="0" fontId="30" fillId="0" borderId="0" xfId="2" applyFont="1" applyFill="1" applyBorder="1" applyAlignment="1">
      <alignment horizontal="center"/>
    </xf>
    <xf numFmtId="0" fontId="31" fillId="0" borderId="0" xfId="2" applyFont="1" applyFill="1" applyBorder="1" applyAlignment="1"/>
    <xf numFmtId="0" fontId="32" fillId="0" borderId="0" xfId="2" applyFont="1"/>
    <xf numFmtId="0" fontId="4" fillId="0" borderId="0" xfId="0" applyFont="1" applyBorder="1" applyAlignment="1">
      <alignment horizontal="right"/>
    </xf>
    <xf numFmtId="0" fontId="26" fillId="0" borderId="4" xfId="0" applyFont="1" applyBorder="1"/>
    <xf numFmtId="0" fontId="4" fillId="0" borderId="0" xfId="0" applyFont="1" applyFill="1" applyBorder="1" applyAlignment="1">
      <alignment horizontal="center"/>
    </xf>
    <xf numFmtId="0" fontId="7" fillId="0" borderId="41" xfId="2" applyFont="1" applyBorder="1" applyAlignment="1">
      <alignment horizontal="center"/>
    </xf>
    <xf numFmtId="0" fontId="7" fillId="0" borderId="5" xfId="2" applyFont="1" applyBorder="1" applyAlignment="1">
      <alignment horizontal="left"/>
    </xf>
    <xf numFmtId="0" fontId="7" fillId="0" borderId="23" xfId="2" applyFont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7" fillId="0" borderId="4" xfId="0" applyNumberFormat="1" applyFont="1" applyBorder="1" applyAlignment="1">
      <alignment horizontal="center"/>
    </xf>
    <xf numFmtId="0" fontId="4" fillId="0" borderId="0" xfId="2" applyFont="1" applyAlignment="1">
      <alignment horizontal="center"/>
    </xf>
    <xf numFmtId="0" fontId="27" fillId="0" borderId="0" xfId="2" applyFont="1" applyFill="1" applyBorder="1" applyAlignment="1">
      <alignment horizontal="center"/>
    </xf>
    <xf numFmtId="0" fontId="6" fillId="0" borderId="28" xfId="2" applyFont="1" applyBorder="1" applyAlignment="1">
      <alignment horizontal="center"/>
    </xf>
    <xf numFmtId="0" fontId="6" fillId="0" borderId="31" xfId="2" applyFont="1" applyBorder="1" applyAlignment="1">
      <alignment horizontal="center"/>
    </xf>
    <xf numFmtId="0" fontId="7" fillId="0" borderId="37" xfId="2" applyFont="1" applyBorder="1" applyAlignment="1">
      <alignment horizontal="center" vertical="top"/>
    </xf>
    <xf numFmtId="0" fontId="7" fillId="0" borderId="38" xfId="2" applyFont="1" applyBorder="1" applyAlignment="1">
      <alignment horizontal="center" vertical="top"/>
    </xf>
    <xf numFmtId="0" fontId="7" fillId="0" borderId="35" xfId="2" applyFont="1" applyBorder="1" applyAlignment="1">
      <alignment horizontal="left" vertical="top"/>
    </xf>
    <xf numFmtId="0" fontId="7" fillId="0" borderId="2" xfId="2" applyFont="1" applyBorder="1" applyAlignment="1">
      <alignment horizontal="left" vertical="top"/>
    </xf>
    <xf numFmtId="0" fontId="7" fillId="0" borderId="39" xfId="2" applyFont="1" applyBorder="1" applyAlignment="1">
      <alignment horizontal="center" vertical="top"/>
    </xf>
    <xf numFmtId="0" fontId="7" fillId="0" borderId="36" xfId="2" applyFont="1" applyBorder="1" applyAlignment="1">
      <alignment horizontal="left" vertical="top"/>
    </xf>
    <xf numFmtId="0" fontId="11" fillId="0" borderId="0" xfId="2" applyFont="1" applyAlignment="1">
      <alignment horizontal="center"/>
    </xf>
    <xf numFmtId="0" fontId="4" fillId="0" borderId="0" xfId="0" applyFont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0" fillId="0" borderId="0" xfId="3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/>
    </xf>
    <xf numFmtId="187" fontId="6" fillId="5" borderId="1" xfId="0" applyNumberFormat="1" applyFont="1" applyFill="1" applyBorder="1" applyAlignment="1">
      <alignment horizontal="center" vertical="center"/>
    </xf>
    <xf numFmtId="187" fontId="6" fillId="5" borderId="3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</cellXfs>
  <cellStyles count="5">
    <cellStyle name="Comma" xfId="1" builtinId="3"/>
    <cellStyle name="Normal" xfId="0" builtinId="0"/>
    <cellStyle name="ปกติ 2" xfId="2"/>
    <cellStyle name="ปกติ 2 2" xfId="3"/>
    <cellStyle name="ปกติ_อชท.-ระยอง-ภาค-5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800100</xdr:colOff>
      <xdr:row>0</xdr:row>
      <xdr:rowOff>104775</xdr:rowOff>
    </xdr:from>
    <xdr:to>
      <xdr:col>1</xdr:col>
      <xdr:colOff>1571625</xdr:colOff>
      <xdr:row>2</xdr:row>
      <xdr:rowOff>168088</xdr:rowOff>
    </xdr:to>
    <xdr:pic>
      <xdr:nvPicPr>
        <xdr:cNvPr id="1041" name="Picture 5" descr="โลโก้ สอศ">
          <a:extLst>
            <a:ext uri="{FF2B5EF4-FFF2-40B4-BE49-F238E27FC236}">
              <a16:creationId xmlns:a16="http://schemas.microsoft.com/office/drawing/2014/main" xmlns="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22" r="10001"/>
        <a:stretch>
          <a:fillRect/>
        </a:stretch>
      </xdr:blipFill>
      <xdr:spPr bwMode="auto">
        <a:xfrm>
          <a:off x="1147482" y="104775"/>
          <a:ext cx="771525" cy="7580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609600</xdr:colOff>
      <xdr:row>0</xdr:row>
      <xdr:rowOff>114300</xdr:rowOff>
    </xdr:from>
    <xdr:to>
      <xdr:col>2</xdr:col>
      <xdr:colOff>1247775</xdr:colOff>
      <xdr:row>1</xdr:row>
      <xdr:rowOff>352425</xdr:rowOff>
    </xdr:to>
    <xdr:pic>
      <xdr:nvPicPr>
        <xdr:cNvPr id="2065" name="Picture 5" descr="โลโก้ สอศ">
          <a:extLst>
            <a:ext uri="{FF2B5EF4-FFF2-40B4-BE49-F238E27FC236}">
              <a16:creationId xmlns:a16="http://schemas.microsoft.com/office/drawing/2014/main" xmlns="" id="{00000000-0008-0000-0100-00001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22" r="10001"/>
        <a:stretch>
          <a:fillRect/>
        </a:stretch>
      </xdr:blipFill>
      <xdr:spPr bwMode="auto">
        <a:xfrm>
          <a:off x="952500" y="1143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104775</xdr:rowOff>
    </xdr:from>
    <xdr:to>
      <xdr:col>1</xdr:col>
      <xdr:colOff>638175</xdr:colOff>
      <xdr:row>2</xdr:row>
      <xdr:rowOff>118855</xdr:rowOff>
    </xdr:to>
    <xdr:pic>
      <xdr:nvPicPr>
        <xdr:cNvPr id="4113" name="Picture 5" descr="โลโก้ สอศ">
          <a:extLst>
            <a:ext uri="{FF2B5EF4-FFF2-40B4-BE49-F238E27FC236}">
              <a16:creationId xmlns:a16="http://schemas.microsoft.com/office/drawing/2014/main" xmlns="" id="{00000000-0008-0000-0200-00001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22" r="10001"/>
        <a:stretch>
          <a:fillRect/>
        </a:stretch>
      </xdr:blipFill>
      <xdr:spPr bwMode="auto">
        <a:xfrm>
          <a:off x="171450" y="104775"/>
          <a:ext cx="7334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76200</xdr:rowOff>
    </xdr:from>
    <xdr:to>
      <xdr:col>1</xdr:col>
      <xdr:colOff>1114425</xdr:colOff>
      <xdr:row>2</xdr:row>
      <xdr:rowOff>161925</xdr:rowOff>
    </xdr:to>
    <xdr:pic>
      <xdr:nvPicPr>
        <xdr:cNvPr id="5137" name="Picture 5" descr="โลโก้ สอศ">
          <a:extLst>
            <a:ext uri="{FF2B5EF4-FFF2-40B4-BE49-F238E27FC236}">
              <a16:creationId xmlns:a16="http://schemas.microsoft.com/office/drawing/2014/main" xmlns="" id="{00000000-0008-0000-0300-00001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22" r="10001"/>
        <a:stretch>
          <a:fillRect/>
        </a:stretch>
      </xdr:blipFill>
      <xdr:spPr bwMode="auto">
        <a:xfrm>
          <a:off x="571500" y="76200"/>
          <a:ext cx="8667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314325</xdr:rowOff>
    </xdr:from>
    <xdr:to>
      <xdr:col>2</xdr:col>
      <xdr:colOff>676275</xdr:colOff>
      <xdr:row>3</xdr:row>
      <xdr:rowOff>123825</xdr:rowOff>
    </xdr:to>
    <xdr:pic>
      <xdr:nvPicPr>
        <xdr:cNvPr id="6161" name="Picture 1" descr="โลโก้ สอศ">
          <a:extLst>
            <a:ext uri="{FF2B5EF4-FFF2-40B4-BE49-F238E27FC236}">
              <a16:creationId xmlns:a16="http://schemas.microsoft.com/office/drawing/2014/main" xmlns="" id="{00000000-0008-0000-0500-000011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2000"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25" r="10001"/>
        <a:stretch>
          <a:fillRect/>
        </a:stretch>
      </xdr:blipFill>
      <xdr:spPr bwMode="auto">
        <a:xfrm>
          <a:off x="57150" y="314325"/>
          <a:ext cx="9620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19050</xdr:rowOff>
    </xdr:from>
    <xdr:to>
      <xdr:col>1</xdr:col>
      <xdr:colOff>419100</xdr:colOff>
      <xdr:row>1</xdr:row>
      <xdr:rowOff>123825</xdr:rowOff>
    </xdr:to>
    <xdr:pic>
      <xdr:nvPicPr>
        <xdr:cNvPr id="7185" name="Picture 1" descr="โลโก้ สอศ">
          <a:extLst>
            <a:ext uri="{FF2B5EF4-FFF2-40B4-BE49-F238E27FC236}">
              <a16:creationId xmlns:a16="http://schemas.microsoft.com/office/drawing/2014/main" xmlns="" id="{00000000-0008-0000-0800-000011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2000"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539" r="10257"/>
        <a:stretch>
          <a:fillRect/>
        </a:stretch>
      </xdr:blipFill>
      <xdr:spPr bwMode="auto">
        <a:xfrm>
          <a:off x="466725" y="19050"/>
          <a:ext cx="3524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485775</xdr:colOff>
      <xdr:row>0</xdr:row>
      <xdr:rowOff>19050</xdr:rowOff>
    </xdr:from>
    <xdr:to>
      <xdr:col>11</xdr:col>
      <xdr:colOff>123825</xdr:colOff>
      <xdr:row>1</xdr:row>
      <xdr:rowOff>142875</xdr:rowOff>
    </xdr:to>
    <xdr:pic>
      <xdr:nvPicPr>
        <xdr:cNvPr id="7186" name="Picture 4" descr="โลโก้ สอศ">
          <a:extLst>
            <a:ext uri="{FF2B5EF4-FFF2-40B4-BE49-F238E27FC236}">
              <a16:creationId xmlns:a16="http://schemas.microsoft.com/office/drawing/2014/main" xmlns="" id="{00000000-0008-0000-0800-000012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12000"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539" r="10257"/>
        <a:stretch>
          <a:fillRect/>
        </a:stretch>
      </xdr:blipFill>
      <xdr:spPr bwMode="auto">
        <a:xfrm>
          <a:off x="8248650" y="19050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9525</xdr:rowOff>
    </xdr:from>
    <xdr:to>
      <xdr:col>1</xdr:col>
      <xdr:colOff>572394</xdr:colOff>
      <xdr:row>2</xdr:row>
      <xdr:rowOff>44824</xdr:rowOff>
    </xdr:to>
    <xdr:pic>
      <xdr:nvPicPr>
        <xdr:cNvPr id="8209" name="Picture 5" descr="โลโก้ สอศ">
          <a:extLst>
            <a:ext uri="{FF2B5EF4-FFF2-40B4-BE49-F238E27FC236}">
              <a16:creationId xmlns:a16="http://schemas.microsoft.com/office/drawing/2014/main" xmlns="" id="{00000000-0008-0000-0900-000011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22" r="10001"/>
        <a:stretch>
          <a:fillRect/>
        </a:stretch>
      </xdr:blipFill>
      <xdr:spPr bwMode="auto">
        <a:xfrm>
          <a:off x="1" y="9525"/>
          <a:ext cx="863746" cy="797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M125"/>
  <sheetViews>
    <sheetView zoomScale="85" zoomScaleNormal="85" workbookViewId="0">
      <selection activeCell="D13" sqref="D13"/>
    </sheetView>
  </sheetViews>
  <sheetFormatPr defaultColWidth="9" defaultRowHeight="21.75" x14ac:dyDescent="0.5"/>
  <cols>
    <col min="1" max="1" width="5.140625" style="131" customWidth="1"/>
    <col min="2" max="2" width="40" style="132" customWidth="1"/>
    <col min="3" max="4" width="26.140625" style="131" customWidth="1"/>
    <col min="5" max="5" width="16.85546875" style="130" customWidth="1"/>
    <col min="6" max="6" width="23.5703125" style="130" customWidth="1"/>
    <col min="7" max="7" width="11.140625" style="130" customWidth="1"/>
    <col min="8" max="16384" width="9" style="130"/>
  </cols>
  <sheetData>
    <row r="1" spans="1:12" ht="27.75" x14ac:dyDescent="0.65">
      <c r="A1" s="259" t="s">
        <v>221</v>
      </c>
      <c r="B1" s="259"/>
      <c r="C1" s="259"/>
      <c r="D1" s="259"/>
      <c r="E1" s="259"/>
      <c r="F1" s="259"/>
      <c r="G1" s="259"/>
    </row>
    <row r="2" spans="1:12" ht="27.75" x14ac:dyDescent="0.65">
      <c r="A2" s="259">
        <f>มิติ!A2</f>
        <v>0</v>
      </c>
      <c r="B2" s="259"/>
      <c r="C2" s="259"/>
      <c r="D2" s="259"/>
      <c r="E2" s="259"/>
      <c r="F2" s="259"/>
      <c r="G2" s="259"/>
      <c r="H2" s="137"/>
      <c r="I2" s="137"/>
    </row>
    <row r="3" spans="1:12" ht="27.75" x14ac:dyDescent="0.65">
      <c r="A3" s="260" t="s">
        <v>220</v>
      </c>
      <c r="B3" s="260"/>
      <c r="C3" s="260"/>
      <c r="D3" s="260"/>
      <c r="E3" s="260"/>
      <c r="F3" s="260"/>
      <c r="G3" s="260"/>
      <c r="H3" s="136"/>
      <c r="I3" s="136"/>
    </row>
    <row r="4" spans="1:12" ht="18" customHeight="1" thickBot="1" x14ac:dyDescent="0.55000000000000004"/>
    <row r="5" spans="1:12" ht="24.75" thickBot="1" x14ac:dyDescent="0.6">
      <c r="A5" s="197" t="s">
        <v>7</v>
      </c>
      <c r="B5" s="198" t="s">
        <v>9</v>
      </c>
      <c r="C5" s="261" t="s">
        <v>11</v>
      </c>
      <c r="D5" s="262"/>
      <c r="E5" s="198" t="s">
        <v>12</v>
      </c>
      <c r="F5" s="198" t="s">
        <v>26</v>
      </c>
      <c r="G5" s="199" t="s">
        <v>5</v>
      </c>
    </row>
    <row r="6" spans="1:12" s="133" customFormat="1" ht="24" x14ac:dyDescent="0.55000000000000004">
      <c r="A6" s="200">
        <v>1</v>
      </c>
      <c r="B6" s="173"/>
      <c r="C6" s="173"/>
      <c r="D6" s="174"/>
      <c r="E6" s="201" t="s">
        <v>13</v>
      </c>
      <c r="F6" s="201"/>
      <c r="G6" s="175"/>
      <c r="J6" s="134"/>
      <c r="K6" s="134"/>
      <c r="L6" s="134"/>
    </row>
    <row r="7" spans="1:12" s="133" customFormat="1" ht="24" x14ac:dyDescent="0.55000000000000004">
      <c r="A7" s="202"/>
      <c r="B7" s="176"/>
      <c r="C7" s="176"/>
      <c r="D7" s="177"/>
      <c r="E7" s="203" t="s">
        <v>10</v>
      </c>
      <c r="F7" s="203"/>
      <c r="G7" s="178"/>
      <c r="J7" s="134"/>
      <c r="K7" s="135"/>
      <c r="L7" s="134"/>
    </row>
    <row r="8" spans="1:12" s="133" customFormat="1" ht="24" x14ac:dyDescent="0.55000000000000004">
      <c r="A8" s="202"/>
      <c r="B8" s="176"/>
      <c r="C8" s="176"/>
      <c r="D8" s="177"/>
      <c r="E8" s="203" t="s">
        <v>10</v>
      </c>
      <c r="F8" s="203"/>
      <c r="G8" s="178"/>
      <c r="J8" s="134"/>
      <c r="K8" s="135"/>
      <c r="L8" s="134"/>
    </row>
    <row r="9" spans="1:12" s="133" customFormat="1" ht="24.75" thickBot="1" x14ac:dyDescent="0.6">
      <c r="A9" s="202"/>
      <c r="B9" s="176"/>
      <c r="C9" s="176"/>
      <c r="D9" s="177"/>
      <c r="E9" s="203" t="s">
        <v>10</v>
      </c>
      <c r="F9" s="203"/>
      <c r="G9" s="178"/>
      <c r="J9" s="134"/>
      <c r="K9" s="135"/>
      <c r="L9" s="134"/>
    </row>
    <row r="10" spans="1:12" s="133" customFormat="1" ht="24" x14ac:dyDescent="0.55000000000000004">
      <c r="A10" s="200">
        <v>2</v>
      </c>
      <c r="B10" s="173"/>
      <c r="C10" s="173"/>
      <c r="D10" s="174"/>
      <c r="E10" s="201" t="s">
        <v>13</v>
      </c>
      <c r="F10" s="201"/>
      <c r="G10" s="175"/>
      <c r="J10" s="135"/>
      <c r="K10" s="135"/>
      <c r="L10" s="134"/>
    </row>
    <row r="11" spans="1:12" s="133" customFormat="1" ht="21" customHeight="1" x14ac:dyDescent="0.55000000000000004">
      <c r="A11" s="202"/>
      <c r="B11" s="176"/>
      <c r="C11" s="176"/>
      <c r="D11" s="177"/>
      <c r="E11" s="203" t="s">
        <v>10</v>
      </c>
      <c r="F11" s="203"/>
      <c r="G11" s="178"/>
      <c r="J11" s="135"/>
      <c r="K11" s="135"/>
      <c r="L11" s="134"/>
    </row>
    <row r="12" spans="1:12" s="133" customFormat="1" ht="21" customHeight="1" x14ac:dyDescent="0.55000000000000004">
      <c r="A12" s="202"/>
      <c r="B12" s="176"/>
      <c r="C12" s="176"/>
      <c r="D12" s="177"/>
      <c r="E12" s="203" t="s">
        <v>10</v>
      </c>
      <c r="F12" s="203"/>
      <c r="G12" s="178"/>
      <c r="J12" s="135"/>
      <c r="K12" s="135"/>
      <c r="L12" s="134"/>
    </row>
    <row r="13" spans="1:12" s="133" customFormat="1" ht="21" customHeight="1" thickBot="1" x14ac:dyDescent="0.6">
      <c r="A13" s="202"/>
      <c r="B13" s="176"/>
      <c r="C13" s="176"/>
      <c r="D13" s="177"/>
      <c r="E13" s="203" t="s">
        <v>10</v>
      </c>
      <c r="F13" s="203"/>
      <c r="G13" s="178"/>
      <c r="J13" s="135"/>
      <c r="K13" s="135"/>
      <c r="L13" s="134"/>
    </row>
    <row r="14" spans="1:12" s="133" customFormat="1" ht="24" x14ac:dyDescent="0.55000000000000004">
      <c r="A14" s="200">
        <v>3</v>
      </c>
      <c r="B14" s="173"/>
      <c r="C14" s="173"/>
      <c r="D14" s="174"/>
      <c r="E14" s="201" t="s">
        <v>13</v>
      </c>
      <c r="F14" s="201"/>
      <c r="G14" s="175"/>
      <c r="J14" s="134"/>
      <c r="K14" s="134"/>
      <c r="L14" s="134"/>
    </row>
    <row r="15" spans="1:12" s="133" customFormat="1" ht="24" x14ac:dyDescent="0.55000000000000004">
      <c r="A15" s="202"/>
      <c r="B15" s="176"/>
      <c r="C15" s="176"/>
      <c r="D15" s="177"/>
      <c r="E15" s="203" t="s">
        <v>10</v>
      </c>
      <c r="F15" s="203"/>
      <c r="G15" s="178"/>
    </row>
    <row r="16" spans="1:12" s="133" customFormat="1" ht="24" x14ac:dyDescent="0.55000000000000004">
      <c r="A16" s="202"/>
      <c r="B16" s="176"/>
      <c r="C16" s="176"/>
      <c r="D16" s="177"/>
      <c r="E16" s="203" t="s">
        <v>10</v>
      </c>
      <c r="F16" s="203"/>
      <c r="G16" s="178"/>
    </row>
    <row r="17" spans="1:7" s="133" customFormat="1" ht="24.75" thickBot="1" x14ac:dyDescent="0.6">
      <c r="A17" s="202"/>
      <c r="B17" s="176"/>
      <c r="C17" s="176"/>
      <c r="D17" s="177"/>
      <c r="E17" s="203" t="s">
        <v>10</v>
      </c>
      <c r="F17" s="203"/>
      <c r="G17" s="178"/>
    </row>
    <row r="18" spans="1:7" s="133" customFormat="1" ht="24" x14ac:dyDescent="0.55000000000000004">
      <c r="A18" s="200">
        <v>4</v>
      </c>
      <c r="B18" s="173"/>
      <c r="C18" s="173"/>
      <c r="D18" s="174"/>
      <c r="E18" s="201" t="s">
        <v>13</v>
      </c>
      <c r="F18" s="201"/>
      <c r="G18" s="175"/>
    </row>
    <row r="19" spans="1:7" s="133" customFormat="1" ht="24" x14ac:dyDescent="0.55000000000000004">
      <c r="A19" s="202"/>
      <c r="B19" s="176"/>
      <c r="C19" s="176"/>
      <c r="D19" s="177"/>
      <c r="E19" s="203" t="s">
        <v>10</v>
      </c>
      <c r="F19" s="203"/>
      <c r="G19" s="178"/>
    </row>
    <row r="20" spans="1:7" s="133" customFormat="1" ht="24" x14ac:dyDescent="0.55000000000000004">
      <c r="A20" s="202"/>
      <c r="B20" s="176"/>
      <c r="C20" s="176"/>
      <c r="D20" s="177"/>
      <c r="E20" s="203" t="s">
        <v>10</v>
      </c>
      <c r="F20" s="203"/>
      <c r="G20" s="178"/>
    </row>
    <row r="21" spans="1:7" s="133" customFormat="1" ht="24.75" thickBot="1" x14ac:dyDescent="0.6">
      <c r="A21" s="202"/>
      <c r="B21" s="176"/>
      <c r="C21" s="176"/>
      <c r="D21" s="177"/>
      <c r="E21" s="203" t="s">
        <v>10</v>
      </c>
      <c r="F21" s="203"/>
      <c r="G21" s="178"/>
    </row>
    <row r="22" spans="1:7" s="133" customFormat="1" ht="24" x14ac:dyDescent="0.55000000000000004">
      <c r="A22" s="200">
        <v>5</v>
      </c>
      <c r="B22" s="173"/>
      <c r="C22" s="173"/>
      <c r="D22" s="174"/>
      <c r="E22" s="201" t="s">
        <v>13</v>
      </c>
      <c r="F22" s="201"/>
      <c r="G22" s="175"/>
    </row>
    <row r="23" spans="1:7" s="133" customFormat="1" ht="24" x14ac:dyDescent="0.55000000000000004">
      <c r="A23" s="202"/>
      <c r="B23" s="176"/>
      <c r="C23" s="176"/>
      <c r="D23" s="177"/>
      <c r="E23" s="203" t="s">
        <v>10</v>
      </c>
      <c r="F23" s="203"/>
      <c r="G23" s="178"/>
    </row>
    <row r="24" spans="1:7" s="133" customFormat="1" ht="23.25" customHeight="1" x14ac:dyDescent="0.55000000000000004">
      <c r="A24" s="202"/>
      <c r="B24" s="176"/>
      <c r="C24" s="176"/>
      <c r="D24" s="177"/>
      <c r="E24" s="203" t="s">
        <v>10</v>
      </c>
      <c r="F24" s="203"/>
      <c r="G24" s="178"/>
    </row>
    <row r="25" spans="1:7" s="133" customFormat="1" ht="24.75" thickBot="1" x14ac:dyDescent="0.6">
      <c r="A25" s="202"/>
      <c r="B25" s="176"/>
      <c r="C25" s="176"/>
      <c r="D25" s="177"/>
      <c r="E25" s="203" t="s">
        <v>10</v>
      </c>
      <c r="F25" s="203"/>
      <c r="G25" s="178"/>
    </row>
    <row r="26" spans="1:7" s="133" customFormat="1" ht="24" x14ac:dyDescent="0.55000000000000004">
      <c r="A26" s="200">
        <v>6</v>
      </c>
      <c r="B26" s="173"/>
      <c r="C26" s="173"/>
      <c r="D26" s="174"/>
      <c r="E26" s="201" t="s">
        <v>13</v>
      </c>
      <c r="F26" s="201"/>
      <c r="G26" s="175"/>
    </row>
    <row r="27" spans="1:7" s="133" customFormat="1" ht="24" x14ac:dyDescent="0.55000000000000004">
      <c r="A27" s="202"/>
      <c r="B27" s="176"/>
      <c r="C27" s="176"/>
      <c r="D27" s="177"/>
      <c r="E27" s="203" t="s">
        <v>10</v>
      </c>
      <c r="F27" s="203"/>
      <c r="G27" s="178"/>
    </row>
    <row r="28" spans="1:7" s="133" customFormat="1" ht="24" x14ac:dyDescent="0.55000000000000004">
      <c r="A28" s="202"/>
      <c r="B28" s="176"/>
      <c r="C28" s="176"/>
      <c r="D28" s="177"/>
      <c r="E28" s="203" t="s">
        <v>10</v>
      </c>
      <c r="F28" s="203"/>
      <c r="G28" s="178"/>
    </row>
    <row r="29" spans="1:7" s="133" customFormat="1" ht="24.75" thickBot="1" x14ac:dyDescent="0.6">
      <c r="A29" s="202"/>
      <c r="B29" s="176"/>
      <c r="C29" s="176"/>
      <c r="D29" s="177"/>
      <c r="E29" s="203" t="s">
        <v>10</v>
      </c>
      <c r="F29" s="203"/>
      <c r="G29" s="178"/>
    </row>
    <row r="30" spans="1:7" s="133" customFormat="1" ht="24" x14ac:dyDescent="0.55000000000000004">
      <c r="A30" s="200">
        <v>7</v>
      </c>
      <c r="B30" s="173"/>
      <c r="C30" s="173"/>
      <c r="D30" s="174"/>
      <c r="E30" s="201" t="s">
        <v>13</v>
      </c>
      <c r="F30" s="201"/>
      <c r="G30" s="175"/>
    </row>
    <row r="31" spans="1:7" s="133" customFormat="1" ht="24" x14ac:dyDescent="0.55000000000000004">
      <c r="A31" s="202"/>
      <c r="B31" s="176"/>
      <c r="C31" s="176"/>
      <c r="D31" s="177"/>
      <c r="E31" s="203" t="s">
        <v>10</v>
      </c>
      <c r="F31" s="203"/>
      <c r="G31" s="178"/>
    </row>
    <row r="32" spans="1:7" s="133" customFormat="1" ht="24" x14ac:dyDescent="0.55000000000000004">
      <c r="A32" s="202"/>
      <c r="B32" s="176"/>
      <c r="C32" s="176"/>
      <c r="D32" s="177"/>
      <c r="E32" s="203" t="s">
        <v>10</v>
      </c>
      <c r="F32" s="203"/>
      <c r="G32" s="178"/>
    </row>
    <row r="33" spans="1:13" s="133" customFormat="1" ht="24.75" thickBot="1" x14ac:dyDescent="0.6">
      <c r="A33" s="202"/>
      <c r="B33" s="176"/>
      <c r="C33" s="176"/>
      <c r="D33" s="177"/>
      <c r="E33" s="203" t="s">
        <v>10</v>
      </c>
      <c r="F33" s="203"/>
      <c r="G33" s="178"/>
    </row>
    <row r="34" spans="1:13" s="133" customFormat="1" ht="24" x14ac:dyDescent="0.55000000000000004">
      <c r="A34" s="200">
        <v>8</v>
      </c>
      <c r="B34" s="173"/>
      <c r="C34" s="173"/>
      <c r="D34" s="174"/>
      <c r="E34" s="201" t="s">
        <v>13</v>
      </c>
      <c r="F34" s="201"/>
      <c r="G34" s="175"/>
    </row>
    <row r="35" spans="1:13" s="133" customFormat="1" ht="24" x14ac:dyDescent="0.55000000000000004">
      <c r="A35" s="202"/>
      <c r="B35" s="176"/>
      <c r="C35" s="176"/>
      <c r="D35" s="177"/>
      <c r="E35" s="203" t="s">
        <v>10</v>
      </c>
      <c r="F35" s="203"/>
      <c r="G35" s="178"/>
    </row>
    <row r="36" spans="1:13" s="133" customFormat="1" ht="24" x14ac:dyDescent="0.55000000000000004">
      <c r="A36" s="202"/>
      <c r="B36" s="176"/>
      <c r="C36" s="176"/>
      <c r="D36" s="177"/>
      <c r="E36" s="203" t="s">
        <v>10</v>
      </c>
      <c r="F36" s="203"/>
      <c r="G36" s="178"/>
    </row>
    <row r="37" spans="1:13" s="133" customFormat="1" ht="24.75" thickBot="1" x14ac:dyDescent="0.6">
      <c r="A37" s="202"/>
      <c r="B37" s="176"/>
      <c r="C37" s="176"/>
      <c r="D37" s="177"/>
      <c r="E37" s="203" t="s">
        <v>10</v>
      </c>
      <c r="F37" s="203"/>
      <c r="G37" s="178"/>
    </row>
    <row r="38" spans="1:13" s="133" customFormat="1" ht="24" x14ac:dyDescent="0.55000000000000004">
      <c r="A38" s="200">
        <v>9</v>
      </c>
      <c r="B38" s="173"/>
      <c r="C38" s="173"/>
      <c r="D38" s="174"/>
      <c r="E38" s="201" t="s">
        <v>13</v>
      </c>
      <c r="F38" s="201"/>
      <c r="G38" s="175"/>
    </row>
    <row r="39" spans="1:13" s="133" customFormat="1" ht="24" x14ac:dyDescent="0.55000000000000004">
      <c r="A39" s="202"/>
      <c r="B39" s="176"/>
      <c r="C39" s="176"/>
      <c r="D39" s="177"/>
      <c r="E39" s="203" t="s">
        <v>10</v>
      </c>
      <c r="F39" s="203"/>
      <c r="G39" s="178"/>
    </row>
    <row r="40" spans="1:13" s="133" customFormat="1" ht="24" x14ac:dyDescent="0.55000000000000004">
      <c r="A40" s="202"/>
      <c r="B40" s="176"/>
      <c r="C40" s="176"/>
      <c r="D40" s="177"/>
      <c r="E40" s="203" t="s">
        <v>10</v>
      </c>
      <c r="F40" s="203"/>
      <c r="G40" s="178"/>
    </row>
    <row r="41" spans="1:13" s="133" customFormat="1" ht="24.75" thickBot="1" x14ac:dyDescent="0.6">
      <c r="A41" s="202"/>
      <c r="B41" s="176"/>
      <c r="C41" s="176"/>
      <c r="D41" s="177"/>
      <c r="E41" s="203" t="s">
        <v>10</v>
      </c>
      <c r="F41" s="203"/>
      <c r="G41" s="178"/>
    </row>
    <row r="42" spans="1:13" s="133" customFormat="1" ht="24" x14ac:dyDescent="0.55000000000000004">
      <c r="A42" s="200">
        <v>10</v>
      </c>
      <c r="B42" s="173"/>
      <c r="C42" s="173"/>
      <c r="D42" s="174"/>
      <c r="E42" s="201" t="s">
        <v>13</v>
      </c>
      <c r="F42" s="201"/>
      <c r="G42" s="175"/>
    </row>
    <row r="43" spans="1:13" s="133" customFormat="1" ht="24" x14ac:dyDescent="0.55000000000000004">
      <c r="A43" s="202"/>
      <c r="B43" s="176"/>
      <c r="C43" s="176"/>
      <c r="D43" s="177"/>
      <c r="E43" s="203" t="s">
        <v>10</v>
      </c>
      <c r="F43" s="203"/>
      <c r="G43" s="178"/>
      <c r="J43" s="130"/>
      <c r="K43" s="130"/>
      <c r="L43" s="130"/>
      <c r="M43" s="130"/>
    </row>
    <row r="44" spans="1:13" s="133" customFormat="1" ht="24" x14ac:dyDescent="0.55000000000000004">
      <c r="A44" s="202"/>
      <c r="B44" s="176"/>
      <c r="C44" s="176"/>
      <c r="D44" s="177"/>
      <c r="E44" s="203" t="s">
        <v>10</v>
      </c>
      <c r="F44" s="203"/>
      <c r="G44" s="178"/>
      <c r="J44" s="130"/>
      <c r="K44" s="130"/>
      <c r="L44" s="130"/>
      <c r="M44" s="130"/>
    </row>
    <row r="45" spans="1:13" s="133" customFormat="1" ht="24.75" thickBot="1" x14ac:dyDescent="0.6">
      <c r="A45" s="202"/>
      <c r="B45" s="176"/>
      <c r="C45" s="176"/>
      <c r="D45" s="177"/>
      <c r="E45" s="203" t="s">
        <v>10</v>
      </c>
      <c r="F45" s="203"/>
      <c r="G45" s="178"/>
      <c r="J45" s="130"/>
      <c r="K45" s="130"/>
      <c r="L45" s="130"/>
      <c r="M45" s="130"/>
    </row>
    <row r="46" spans="1:13" s="133" customFormat="1" ht="24" x14ac:dyDescent="0.55000000000000004">
      <c r="A46" s="200">
        <v>11</v>
      </c>
      <c r="B46" s="173"/>
      <c r="C46" s="173"/>
      <c r="D46" s="174"/>
      <c r="E46" s="201" t="s">
        <v>13</v>
      </c>
      <c r="F46" s="201"/>
      <c r="G46" s="175"/>
      <c r="J46" s="130"/>
      <c r="K46" s="130"/>
      <c r="L46" s="130"/>
      <c r="M46" s="130"/>
    </row>
    <row r="47" spans="1:13" s="133" customFormat="1" ht="24" x14ac:dyDescent="0.55000000000000004">
      <c r="A47" s="202"/>
      <c r="B47" s="176"/>
      <c r="C47" s="176"/>
      <c r="D47" s="177"/>
      <c r="E47" s="203" t="s">
        <v>10</v>
      </c>
      <c r="F47" s="203"/>
      <c r="G47" s="178"/>
      <c r="J47" s="130"/>
      <c r="K47" s="130"/>
      <c r="L47" s="130"/>
      <c r="M47" s="130"/>
    </row>
    <row r="48" spans="1:13" s="133" customFormat="1" ht="24" x14ac:dyDescent="0.55000000000000004">
      <c r="A48" s="202"/>
      <c r="B48" s="176"/>
      <c r="C48" s="176"/>
      <c r="D48" s="177"/>
      <c r="E48" s="203" t="s">
        <v>10</v>
      </c>
      <c r="F48" s="203"/>
      <c r="G48" s="178"/>
      <c r="J48" s="130"/>
      <c r="K48" s="130"/>
      <c r="L48" s="130"/>
      <c r="M48" s="130"/>
    </row>
    <row r="49" spans="1:13" s="133" customFormat="1" ht="24.75" thickBot="1" x14ac:dyDescent="0.6">
      <c r="A49" s="202"/>
      <c r="B49" s="176"/>
      <c r="C49" s="176"/>
      <c r="D49" s="177"/>
      <c r="E49" s="203" t="s">
        <v>10</v>
      </c>
      <c r="F49" s="203"/>
      <c r="G49" s="178"/>
      <c r="J49" s="130"/>
      <c r="K49" s="130"/>
      <c r="L49" s="130"/>
      <c r="M49" s="130"/>
    </row>
    <row r="50" spans="1:13" s="133" customFormat="1" ht="24" x14ac:dyDescent="0.55000000000000004">
      <c r="A50" s="200">
        <v>12</v>
      </c>
      <c r="B50" s="173"/>
      <c r="C50" s="173"/>
      <c r="D50" s="174"/>
      <c r="E50" s="201" t="s">
        <v>13</v>
      </c>
      <c r="F50" s="201"/>
      <c r="G50" s="175"/>
      <c r="J50" s="130"/>
      <c r="K50" s="130"/>
      <c r="L50" s="130"/>
      <c r="M50" s="130"/>
    </row>
    <row r="51" spans="1:13" s="133" customFormat="1" ht="24" x14ac:dyDescent="0.55000000000000004">
      <c r="A51" s="202"/>
      <c r="B51" s="176"/>
      <c r="C51" s="176"/>
      <c r="D51" s="177"/>
      <c r="E51" s="203" t="s">
        <v>10</v>
      </c>
      <c r="F51" s="203"/>
      <c r="G51" s="178"/>
      <c r="J51" s="130"/>
      <c r="K51" s="130"/>
      <c r="L51" s="130"/>
      <c r="M51" s="130"/>
    </row>
    <row r="52" spans="1:13" s="133" customFormat="1" ht="24" x14ac:dyDescent="0.55000000000000004">
      <c r="A52" s="202"/>
      <c r="B52" s="176"/>
      <c r="C52" s="176"/>
      <c r="D52" s="177"/>
      <c r="E52" s="203" t="s">
        <v>10</v>
      </c>
      <c r="F52" s="203"/>
      <c r="G52" s="178"/>
      <c r="J52" s="130"/>
      <c r="K52" s="130"/>
      <c r="L52" s="130"/>
      <c r="M52" s="130"/>
    </row>
    <row r="53" spans="1:13" s="133" customFormat="1" ht="24.75" thickBot="1" x14ac:dyDescent="0.6">
      <c r="A53" s="202"/>
      <c r="B53" s="176"/>
      <c r="C53" s="176"/>
      <c r="D53" s="177"/>
      <c r="E53" s="203" t="s">
        <v>10</v>
      </c>
      <c r="F53" s="203"/>
      <c r="G53" s="178"/>
      <c r="J53" s="130"/>
      <c r="K53" s="130"/>
      <c r="L53" s="130"/>
      <c r="M53" s="130"/>
    </row>
    <row r="54" spans="1:13" ht="24" x14ac:dyDescent="0.55000000000000004">
      <c r="A54" s="200">
        <v>13</v>
      </c>
      <c r="B54" s="173"/>
      <c r="C54" s="173"/>
      <c r="D54" s="174"/>
      <c r="E54" s="201" t="s">
        <v>13</v>
      </c>
      <c r="F54" s="201"/>
      <c r="G54" s="175"/>
    </row>
    <row r="55" spans="1:13" ht="24" x14ac:dyDescent="0.55000000000000004">
      <c r="A55" s="202"/>
      <c r="B55" s="176"/>
      <c r="C55" s="176"/>
      <c r="D55" s="177"/>
      <c r="E55" s="203" t="s">
        <v>10</v>
      </c>
      <c r="F55" s="203"/>
      <c r="G55" s="178"/>
    </row>
    <row r="56" spans="1:13" ht="24" x14ac:dyDescent="0.55000000000000004">
      <c r="A56" s="202"/>
      <c r="B56" s="176"/>
      <c r="C56" s="176"/>
      <c r="D56" s="177"/>
      <c r="E56" s="203" t="s">
        <v>10</v>
      </c>
      <c r="F56" s="203"/>
      <c r="G56" s="178"/>
    </row>
    <row r="57" spans="1:13" ht="24.75" thickBot="1" x14ac:dyDescent="0.6">
      <c r="A57" s="202"/>
      <c r="B57" s="176"/>
      <c r="C57" s="176"/>
      <c r="D57" s="177"/>
      <c r="E57" s="203" t="s">
        <v>10</v>
      </c>
      <c r="F57" s="203"/>
      <c r="G57" s="178"/>
    </row>
    <row r="58" spans="1:13" ht="24" x14ac:dyDescent="0.55000000000000004">
      <c r="A58" s="200">
        <v>14</v>
      </c>
      <c r="B58" s="173"/>
      <c r="C58" s="173"/>
      <c r="D58" s="174"/>
      <c r="E58" s="201" t="s">
        <v>13</v>
      </c>
      <c r="F58" s="201"/>
      <c r="G58" s="175"/>
    </row>
    <row r="59" spans="1:13" ht="24" x14ac:dyDescent="0.55000000000000004">
      <c r="A59" s="202"/>
      <c r="B59" s="176"/>
      <c r="C59" s="176"/>
      <c r="D59" s="177"/>
      <c r="E59" s="203" t="s">
        <v>10</v>
      </c>
      <c r="F59" s="203"/>
      <c r="G59" s="178"/>
    </row>
    <row r="60" spans="1:13" ht="24" x14ac:dyDescent="0.55000000000000004">
      <c r="A60" s="202"/>
      <c r="B60" s="176"/>
      <c r="C60" s="176"/>
      <c r="D60" s="177"/>
      <c r="E60" s="203" t="s">
        <v>10</v>
      </c>
      <c r="F60" s="203"/>
      <c r="G60" s="178"/>
    </row>
    <row r="61" spans="1:13" ht="24.75" thickBot="1" x14ac:dyDescent="0.6">
      <c r="A61" s="202"/>
      <c r="B61" s="176"/>
      <c r="C61" s="176"/>
      <c r="D61" s="177"/>
      <c r="E61" s="203" t="s">
        <v>10</v>
      </c>
      <c r="F61" s="203"/>
      <c r="G61" s="178"/>
    </row>
    <row r="62" spans="1:13" ht="24" x14ac:dyDescent="0.55000000000000004">
      <c r="A62" s="200">
        <v>15</v>
      </c>
      <c r="B62" s="173"/>
      <c r="C62" s="173"/>
      <c r="D62" s="174"/>
      <c r="E62" s="201" t="s">
        <v>13</v>
      </c>
      <c r="F62" s="201"/>
      <c r="G62" s="175"/>
    </row>
    <row r="63" spans="1:13" ht="24" x14ac:dyDescent="0.55000000000000004">
      <c r="A63" s="202"/>
      <c r="B63" s="176"/>
      <c r="C63" s="176"/>
      <c r="D63" s="177"/>
      <c r="E63" s="203" t="s">
        <v>10</v>
      </c>
      <c r="F63" s="203"/>
      <c r="G63" s="178"/>
    </row>
    <row r="64" spans="1:13" ht="24" x14ac:dyDescent="0.55000000000000004">
      <c r="A64" s="202"/>
      <c r="B64" s="176"/>
      <c r="C64" s="176"/>
      <c r="D64" s="177"/>
      <c r="E64" s="203" t="s">
        <v>10</v>
      </c>
      <c r="F64" s="203"/>
      <c r="G64" s="178"/>
    </row>
    <row r="65" spans="1:7" ht="24.75" thickBot="1" x14ac:dyDescent="0.6">
      <c r="A65" s="202"/>
      <c r="B65" s="176"/>
      <c r="C65" s="176"/>
      <c r="D65" s="177"/>
      <c r="E65" s="203" t="s">
        <v>10</v>
      </c>
      <c r="F65" s="203"/>
      <c r="G65" s="178"/>
    </row>
    <row r="66" spans="1:7" ht="24" x14ac:dyDescent="0.55000000000000004">
      <c r="A66" s="200">
        <v>16</v>
      </c>
      <c r="B66" s="173"/>
      <c r="C66" s="173"/>
      <c r="D66" s="174"/>
      <c r="E66" s="201" t="s">
        <v>13</v>
      </c>
      <c r="F66" s="201"/>
      <c r="G66" s="175"/>
    </row>
    <row r="67" spans="1:7" ht="24" x14ac:dyDescent="0.55000000000000004">
      <c r="A67" s="202"/>
      <c r="B67" s="176"/>
      <c r="C67" s="176"/>
      <c r="D67" s="177"/>
      <c r="E67" s="203" t="s">
        <v>10</v>
      </c>
      <c r="F67" s="203"/>
      <c r="G67" s="178"/>
    </row>
    <row r="68" spans="1:7" ht="24" x14ac:dyDescent="0.55000000000000004">
      <c r="A68" s="202"/>
      <c r="B68" s="176"/>
      <c r="C68" s="176"/>
      <c r="D68" s="177"/>
      <c r="E68" s="203" t="s">
        <v>10</v>
      </c>
      <c r="F68" s="203"/>
      <c r="G68" s="178"/>
    </row>
    <row r="69" spans="1:7" ht="24.75" thickBot="1" x14ac:dyDescent="0.6">
      <c r="A69" s="202"/>
      <c r="B69" s="176"/>
      <c r="C69" s="176"/>
      <c r="D69" s="177"/>
      <c r="E69" s="203" t="s">
        <v>10</v>
      </c>
      <c r="F69" s="203"/>
      <c r="G69" s="178"/>
    </row>
    <row r="70" spans="1:7" ht="24" x14ac:dyDescent="0.55000000000000004">
      <c r="A70" s="200">
        <v>17</v>
      </c>
      <c r="B70" s="173"/>
      <c r="C70" s="173"/>
      <c r="D70" s="174"/>
      <c r="E70" s="201" t="s">
        <v>13</v>
      </c>
      <c r="F70" s="201"/>
      <c r="G70" s="175"/>
    </row>
    <row r="71" spans="1:7" ht="24" x14ac:dyDescent="0.55000000000000004">
      <c r="A71" s="202"/>
      <c r="B71" s="176"/>
      <c r="C71" s="176"/>
      <c r="D71" s="177"/>
      <c r="E71" s="203" t="s">
        <v>10</v>
      </c>
      <c r="F71" s="203"/>
      <c r="G71" s="178"/>
    </row>
    <row r="72" spans="1:7" ht="24" x14ac:dyDescent="0.55000000000000004">
      <c r="A72" s="202"/>
      <c r="B72" s="176"/>
      <c r="C72" s="176"/>
      <c r="D72" s="177"/>
      <c r="E72" s="203" t="s">
        <v>10</v>
      </c>
      <c r="F72" s="203"/>
      <c r="G72" s="178"/>
    </row>
    <row r="73" spans="1:7" ht="24.75" thickBot="1" x14ac:dyDescent="0.6">
      <c r="A73" s="202"/>
      <c r="B73" s="176"/>
      <c r="C73" s="176"/>
      <c r="D73" s="177"/>
      <c r="E73" s="203" t="s">
        <v>10</v>
      </c>
      <c r="F73" s="203"/>
      <c r="G73" s="178"/>
    </row>
    <row r="74" spans="1:7" ht="24" x14ac:dyDescent="0.55000000000000004">
      <c r="A74" s="200">
        <v>18</v>
      </c>
      <c r="B74" s="173"/>
      <c r="C74" s="173"/>
      <c r="D74" s="174"/>
      <c r="E74" s="201" t="s">
        <v>13</v>
      </c>
      <c r="F74" s="201"/>
      <c r="G74" s="175"/>
    </row>
    <row r="75" spans="1:7" ht="24" x14ac:dyDescent="0.55000000000000004">
      <c r="A75" s="202"/>
      <c r="B75" s="176"/>
      <c r="C75" s="176"/>
      <c r="D75" s="177"/>
      <c r="E75" s="203" t="s">
        <v>10</v>
      </c>
      <c r="F75" s="203"/>
      <c r="G75" s="178"/>
    </row>
    <row r="76" spans="1:7" ht="24" x14ac:dyDescent="0.55000000000000004">
      <c r="A76" s="202"/>
      <c r="B76" s="176"/>
      <c r="C76" s="176"/>
      <c r="D76" s="177"/>
      <c r="E76" s="203" t="s">
        <v>10</v>
      </c>
      <c r="F76" s="203"/>
      <c r="G76" s="178"/>
    </row>
    <row r="77" spans="1:7" ht="24.75" thickBot="1" x14ac:dyDescent="0.6">
      <c r="A77" s="202"/>
      <c r="B77" s="176"/>
      <c r="C77" s="176"/>
      <c r="D77" s="177"/>
      <c r="E77" s="203" t="s">
        <v>10</v>
      </c>
      <c r="F77" s="203"/>
      <c r="G77" s="178"/>
    </row>
    <row r="78" spans="1:7" ht="24" x14ac:dyDescent="0.55000000000000004">
      <c r="A78" s="200">
        <v>19</v>
      </c>
      <c r="B78" s="173"/>
      <c r="C78" s="173"/>
      <c r="D78" s="174"/>
      <c r="E78" s="201" t="s">
        <v>13</v>
      </c>
      <c r="F78" s="201"/>
      <c r="G78" s="175"/>
    </row>
    <row r="79" spans="1:7" ht="24" x14ac:dyDescent="0.55000000000000004">
      <c r="A79" s="202"/>
      <c r="B79" s="176"/>
      <c r="C79" s="176"/>
      <c r="D79" s="177"/>
      <c r="E79" s="203" t="s">
        <v>10</v>
      </c>
      <c r="F79" s="203"/>
      <c r="G79" s="178"/>
    </row>
    <row r="80" spans="1:7" ht="24" x14ac:dyDescent="0.55000000000000004">
      <c r="A80" s="202"/>
      <c r="B80" s="176"/>
      <c r="C80" s="176"/>
      <c r="D80" s="177"/>
      <c r="E80" s="203" t="s">
        <v>10</v>
      </c>
      <c r="F80" s="203"/>
      <c r="G80" s="178"/>
    </row>
    <row r="81" spans="1:7" ht="24.75" thickBot="1" x14ac:dyDescent="0.6">
      <c r="A81" s="202"/>
      <c r="B81" s="176"/>
      <c r="C81" s="176"/>
      <c r="D81" s="177"/>
      <c r="E81" s="203" t="s">
        <v>10</v>
      </c>
      <c r="F81" s="203"/>
      <c r="G81" s="178"/>
    </row>
    <row r="82" spans="1:7" ht="24" x14ac:dyDescent="0.55000000000000004">
      <c r="A82" s="200">
        <v>20</v>
      </c>
      <c r="B82" s="173"/>
      <c r="C82" s="173"/>
      <c r="D82" s="174"/>
      <c r="E82" s="201" t="s">
        <v>13</v>
      </c>
      <c r="F82" s="201"/>
      <c r="G82" s="175"/>
    </row>
    <row r="83" spans="1:7" ht="24" x14ac:dyDescent="0.55000000000000004">
      <c r="A83" s="202"/>
      <c r="B83" s="176"/>
      <c r="C83" s="176"/>
      <c r="D83" s="177"/>
      <c r="E83" s="203" t="s">
        <v>10</v>
      </c>
      <c r="F83" s="203"/>
      <c r="G83" s="178"/>
    </row>
    <row r="84" spans="1:7" ht="24" x14ac:dyDescent="0.55000000000000004">
      <c r="A84" s="202"/>
      <c r="B84" s="176"/>
      <c r="C84" s="176"/>
      <c r="D84" s="177"/>
      <c r="E84" s="203" t="s">
        <v>10</v>
      </c>
      <c r="F84" s="203"/>
      <c r="G84" s="178"/>
    </row>
    <row r="85" spans="1:7" ht="24.75" thickBot="1" x14ac:dyDescent="0.6">
      <c r="A85" s="202"/>
      <c r="B85" s="176"/>
      <c r="C85" s="176"/>
      <c r="D85" s="177"/>
      <c r="E85" s="203" t="s">
        <v>10</v>
      </c>
      <c r="F85" s="203"/>
      <c r="G85" s="178"/>
    </row>
    <row r="86" spans="1:7" ht="24" x14ac:dyDescent="0.55000000000000004">
      <c r="A86" s="200">
        <v>21</v>
      </c>
      <c r="B86" s="173"/>
      <c r="C86" s="173"/>
      <c r="D86" s="174"/>
      <c r="E86" s="201" t="s">
        <v>13</v>
      </c>
      <c r="F86" s="201"/>
      <c r="G86" s="175"/>
    </row>
    <row r="87" spans="1:7" ht="24" x14ac:dyDescent="0.55000000000000004">
      <c r="A87" s="202"/>
      <c r="B87" s="176"/>
      <c r="C87" s="176"/>
      <c r="D87" s="177"/>
      <c r="E87" s="203" t="s">
        <v>10</v>
      </c>
      <c r="F87" s="203"/>
      <c r="G87" s="178"/>
    </row>
    <row r="88" spans="1:7" ht="24" x14ac:dyDescent="0.55000000000000004">
      <c r="A88" s="202"/>
      <c r="B88" s="176"/>
      <c r="C88" s="176"/>
      <c r="D88" s="177"/>
      <c r="E88" s="203" t="s">
        <v>10</v>
      </c>
      <c r="F88" s="203"/>
      <c r="G88" s="178"/>
    </row>
    <row r="89" spans="1:7" ht="24.75" thickBot="1" x14ac:dyDescent="0.6">
      <c r="A89" s="202"/>
      <c r="B89" s="176"/>
      <c r="C89" s="176"/>
      <c r="D89" s="177"/>
      <c r="E89" s="203" t="s">
        <v>10</v>
      </c>
      <c r="F89" s="203"/>
      <c r="G89" s="178"/>
    </row>
    <row r="90" spans="1:7" ht="24" x14ac:dyDescent="0.55000000000000004">
      <c r="A90" s="200">
        <v>22</v>
      </c>
      <c r="B90" s="173"/>
      <c r="C90" s="173"/>
      <c r="D90" s="174"/>
      <c r="E90" s="201" t="s">
        <v>13</v>
      </c>
      <c r="F90" s="201"/>
      <c r="G90" s="175"/>
    </row>
    <row r="91" spans="1:7" ht="24" x14ac:dyDescent="0.55000000000000004">
      <c r="A91" s="202"/>
      <c r="B91" s="176"/>
      <c r="C91" s="176"/>
      <c r="D91" s="177"/>
      <c r="E91" s="203" t="s">
        <v>10</v>
      </c>
      <c r="F91" s="203"/>
      <c r="G91" s="178"/>
    </row>
    <row r="92" spans="1:7" ht="24" x14ac:dyDescent="0.55000000000000004">
      <c r="A92" s="202"/>
      <c r="B92" s="176"/>
      <c r="C92" s="176"/>
      <c r="D92" s="177"/>
      <c r="E92" s="203" t="s">
        <v>10</v>
      </c>
      <c r="F92" s="203"/>
      <c r="G92" s="178"/>
    </row>
    <row r="93" spans="1:7" ht="24.75" thickBot="1" x14ac:dyDescent="0.6">
      <c r="A93" s="202"/>
      <c r="B93" s="176"/>
      <c r="C93" s="176"/>
      <c r="D93" s="177"/>
      <c r="E93" s="203" t="s">
        <v>10</v>
      </c>
      <c r="F93" s="203"/>
      <c r="G93" s="178"/>
    </row>
    <row r="94" spans="1:7" ht="24" x14ac:dyDescent="0.55000000000000004">
      <c r="A94" s="200">
        <v>23</v>
      </c>
      <c r="B94" s="173"/>
      <c r="C94" s="173"/>
      <c r="D94" s="174"/>
      <c r="E94" s="201" t="s">
        <v>13</v>
      </c>
      <c r="F94" s="201"/>
      <c r="G94" s="175"/>
    </row>
    <row r="95" spans="1:7" ht="24" x14ac:dyDescent="0.55000000000000004">
      <c r="A95" s="202"/>
      <c r="B95" s="176"/>
      <c r="C95" s="176"/>
      <c r="D95" s="177"/>
      <c r="E95" s="203" t="s">
        <v>10</v>
      </c>
      <c r="F95" s="203"/>
      <c r="G95" s="178"/>
    </row>
    <row r="96" spans="1:7" ht="24" x14ac:dyDescent="0.55000000000000004">
      <c r="A96" s="202"/>
      <c r="B96" s="176"/>
      <c r="C96" s="176"/>
      <c r="D96" s="177"/>
      <c r="E96" s="203" t="s">
        <v>10</v>
      </c>
      <c r="F96" s="203"/>
      <c r="G96" s="178"/>
    </row>
    <row r="97" spans="1:7" ht="24.75" thickBot="1" x14ac:dyDescent="0.6">
      <c r="A97" s="202"/>
      <c r="B97" s="176"/>
      <c r="C97" s="176"/>
      <c r="D97" s="177"/>
      <c r="E97" s="203" t="s">
        <v>10</v>
      </c>
      <c r="F97" s="203"/>
      <c r="G97" s="178"/>
    </row>
    <row r="98" spans="1:7" ht="24" x14ac:dyDescent="0.55000000000000004">
      <c r="A98" s="200">
        <v>24</v>
      </c>
      <c r="B98" s="173"/>
      <c r="C98" s="173"/>
      <c r="D98" s="174"/>
      <c r="E98" s="201" t="s">
        <v>13</v>
      </c>
      <c r="F98" s="201"/>
      <c r="G98" s="175"/>
    </row>
    <row r="99" spans="1:7" ht="24" x14ac:dyDescent="0.55000000000000004">
      <c r="A99" s="202"/>
      <c r="B99" s="176"/>
      <c r="C99" s="176"/>
      <c r="D99" s="177"/>
      <c r="E99" s="203" t="s">
        <v>10</v>
      </c>
      <c r="F99" s="203"/>
      <c r="G99" s="178"/>
    </row>
    <row r="100" spans="1:7" ht="24" x14ac:dyDescent="0.55000000000000004">
      <c r="A100" s="202"/>
      <c r="B100" s="176"/>
      <c r="C100" s="176"/>
      <c r="D100" s="177"/>
      <c r="E100" s="203" t="s">
        <v>10</v>
      </c>
      <c r="F100" s="203"/>
      <c r="G100" s="178"/>
    </row>
    <row r="101" spans="1:7" ht="24.75" thickBot="1" x14ac:dyDescent="0.6">
      <c r="A101" s="202"/>
      <c r="B101" s="176"/>
      <c r="C101" s="176"/>
      <c r="D101" s="177"/>
      <c r="E101" s="203" t="s">
        <v>10</v>
      </c>
      <c r="F101" s="203"/>
      <c r="G101" s="178"/>
    </row>
    <row r="102" spans="1:7" ht="24" x14ac:dyDescent="0.55000000000000004">
      <c r="A102" s="200">
        <v>25</v>
      </c>
      <c r="B102" s="173"/>
      <c r="C102" s="173"/>
      <c r="D102" s="174"/>
      <c r="E102" s="201" t="s">
        <v>13</v>
      </c>
      <c r="F102" s="201"/>
      <c r="G102" s="175"/>
    </row>
    <row r="103" spans="1:7" ht="24" x14ac:dyDescent="0.55000000000000004">
      <c r="A103" s="202"/>
      <c r="B103" s="176"/>
      <c r="C103" s="176"/>
      <c r="D103" s="177"/>
      <c r="E103" s="203" t="s">
        <v>10</v>
      </c>
      <c r="F103" s="203"/>
      <c r="G103" s="178"/>
    </row>
    <row r="104" spans="1:7" ht="24" x14ac:dyDescent="0.55000000000000004">
      <c r="A104" s="202"/>
      <c r="B104" s="176"/>
      <c r="C104" s="176"/>
      <c r="D104" s="177"/>
      <c r="E104" s="203" t="s">
        <v>10</v>
      </c>
      <c r="F104" s="203"/>
      <c r="G104" s="178"/>
    </row>
    <row r="105" spans="1:7" ht="23.25" customHeight="1" thickBot="1" x14ac:dyDescent="0.6">
      <c r="A105" s="202"/>
      <c r="B105" s="176"/>
      <c r="C105" s="176"/>
      <c r="D105" s="177"/>
      <c r="E105" s="203" t="s">
        <v>10</v>
      </c>
      <c r="F105" s="203"/>
      <c r="G105" s="178"/>
    </row>
    <row r="106" spans="1:7" ht="24" x14ac:dyDescent="0.55000000000000004">
      <c r="A106" s="200">
        <v>26</v>
      </c>
      <c r="B106" s="173"/>
      <c r="C106" s="173"/>
      <c r="D106" s="174"/>
      <c r="E106" s="201" t="s">
        <v>13</v>
      </c>
      <c r="F106" s="201"/>
      <c r="G106" s="175"/>
    </row>
    <row r="107" spans="1:7" ht="24" x14ac:dyDescent="0.55000000000000004">
      <c r="A107" s="202"/>
      <c r="B107" s="176"/>
      <c r="C107" s="176"/>
      <c r="D107" s="177"/>
      <c r="E107" s="203" t="s">
        <v>10</v>
      </c>
      <c r="F107" s="203"/>
      <c r="G107" s="178"/>
    </row>
    <row r="108" spans="1:7" ht="24" x14ac:dyDescent="0.55000000000000004">
      <c r="A108" s="202"/>
      <c r="B108" s="176"/>
      <c r="C108" s="176"/>
      <c r="D108" s="177"/>
      <c r="E108" s="203" t="s">
        <v>10</v>
      </c>
      <c r="F108" s="203"/>
      <c r="G108" s="178"/>
    </row>
    <row r="109" spans="1:7" ht="24.75" thickBot="1" x14ac:dyDescent="0.6">
      <c r="A109" s="202"/>
      <c r="B109" s="176"/>
      <c r="C109" s="176"/>
      <c r="D109" s="177"/>
      <c r="E109" s="203" t="s">
        <v>10</v>
      </c>
      <c r="F109" s="203"/>
      <c r="G109" s="178"/>
    </row>
    <row r="110" spans="1:7" ht="24" x14ac:dyDescent="0.55000000000000004">
      <c r="A110" s="200">
        <v>27</v>
      </c>
      <c r="B110" s="173"/>
      <c r="C110" s="173"/>
      <c r="D110" s="174"/>
      <c r="E110" s="201" t="s">
        <v>13</v>
      </c>
      <c r="F110" s="201"/>
      <c r="G110" s="175"/>
    </row>
    <row r="111" spans="1:7" ht="24" x14ac:dyDescent="0.55000000000000004">
      <c r="A111" s="202"/>
      <c r="B111" s="176"/>
      <c r="C111" s="176"/>
      <c r="D111" s="177"/>
      <c r="E111" s="203" t="s">
        <v>10</v>
      </c>
      <c r="F111" s="203"/>
      <c r="G111" s="178"/>
    </row>
    <row r="112" spans="1:7" ht="24" x14ac:dyDescent="0.55000000000000004">
      <c r="A112" s="202"/>
      <c r="B112" s="176"/>
      <c r="C112" s="176"/>
      <c r="D112" s="177"/>
      <c r="E112" s="203" t="s">
        <v>10</v>
      </c>
      <c r="F112" s="203"/>
      <c r="G112" s="178"/>
    </row>
    <row r="113" spans="1:7" ht="24.75" thickBot="1" x14ac:dyDescent="0.6">
      <c r="A113" s="202"/>
      <c r="B113" s="176"/>
      <c r="C113" s="176"/>
      <c r="D113" s="177"/>
      <c r="E113" s="203" t="s">
        <v>10</v>
      </c>
      <c r="F113" s="203"/>
      <c r="G113" s="178"/>
    </row>
    <row r="114" spans="1:7" ht="24" x14ac:dyDescent="0.55000000000000004">
      <c r="A114" s="200">
        <v>28</v>
      </c>
      <c r="B114" s="173"/>
      <c r="C114" s="173"/>
      <c r="D114" s="174"/>
      <c r="E114" s="201" t="s">
        <v>13</v>
      </c>
      <c r="F114" s="201"/>
      <c r="G114" s="175"/>
    </row>
    <row r="115" spans="1:7" ht="24" x14ac:dyDescent="0.55000000000000004">
      <c r="A115" s="202"/>
      <c r="B115" s="176"/>
      <c r="C115" s="176"/>
      <c r="D115" s="177"/>
      <c r="E115" s="203" t="s">
        <v>10</v>
      </c>
      <c r="F115" s="203"/>
      <c r="G115" s="178"/>
    </row>
    <row r="116" spans="1:7" ht="24" x14ac:dyDescent="0.55000000000000004">
      <c r="A116" s="202"/>
      <c r="B116" s="176"/>
      <c r="C116" s="176"/>
      <c r="D116" s="177"/>
      <c r="E116" s="203" t="s">
        <v>10</v>
      </c>
      <c r="F116" s="203"/>
      <c r="G116" s="178"/>
    </row>
    <row r="117" spans="1:7" ht="24.75" thickBot="1" x14ac:dyDescent="0.6">
      <c r="A117" s="202"/>
      <c r="B117" s="176"/>
      <c r="C117" s="176"/>
      <c r="D117" s="177"/>
      <c r="E117" s="203" t="s">
        <v>10</v>
      </c>
      <c r="F117" s="203"/>
      <c r="G117" s="178"/>
    </row>
    <row r="118" spans="1:7" ht="24" x14ac:dyDescent="0.55000000000000004">
      <c r="A118" s="200">
        <v>29</v>
      </c>
      <c r="B118" s="173"/>
      <c r="C118" s="173"/>
      <c r="D118" s="174"/>
      <c r="E118" s="201" t="s">
        <v>13</v>
      </c>
      <c r="F118" s="201"/>
      <c r="G118" s="175"/>
    </row>
    <row r="119" spans="1:7" ht="24" x14ac:dyDescent="0.55000000000000004">
      <c r="A119" s="202"/>
      <c r="B119" s="176"/>
      <c r="C119" s="176"/>
      <c r="D119" s="177"/>
      <c r="E119" s="203" t="s">
        <v>10</v>
      </c>
      <c r="F119" s="203"/>
      <c r="G119" s="178"/>
    </row>
    <row r="120" spans="1:7" ht="24" x14ac:dyDescent="0.55000000000000004">
      <c r="A120" s="202"/>
      <c r="B120" s="176"/>
      <c r="C120" s="176"/>
      <c r="D120" s="177"/>
      <c r="E120" s="203" t="s">
        <v>10</v>
      </c>
      <c r="F120" s="203"/>
      <c r="G120" s="178"/>
    </row>
    <row r="121" spans="1:7" ht="24.75" thickBot="1" x14ac:dyDescent="0.6">
      <c r="A121" s="202"/>
      <c r="B121" s="176"/>
      <c r="C121" s="176"/>
      <c r="D121" s="177"/>
      <c r="E121" s="203" t="s">
        <v>10</v>
      </c>
      <c r="F121" s="203"/>
      <c r="G121" s="178"/>
    </row>
    <row r="122" spans="1:7" ht="24" x14ac:dyDescent="0.55000000000000004">
      <c r="A122" s="200">
        <v>30</v>
      </c>
      <c r="B122" s="173"/>
      <c r="C122" s="173"/>
      <c r="D122" s="174"/>
      <c r="E122" s="201" t="s">
        <v>13</v>
      </c>
      <c r="F122" s="201"/>
      <c r="G122" s="175"/>
    </row>
    <row r="123" spans="1:7" ht="24" x14ac:dyDescent="0.55000000000000004">
      <c r="A123" s="202"/>
      <c r="B123" s="176"/>
      <c r="C123" s="176"/>
      <c r="D123" s="177"/>
      <c r="E123" s="203" t="s">
        <v>10</v>
      </c>
      <c r="F123" s="203"/>
      <c r="G123" s="178"/>
    </row>
    <row r="124" spans="1:7" ht="24" x14ac:dyDescent="0.55000000000000004">
      <c r="A124" s="250"/>
      <c r="B124" s="251"/>
      <c r="C124" s="251"/>
      <c r="D124" s="252"/>
      <c r="E124" s="203" t="s">
        <v>10</v>
      </c>
      <c r="F124" s="243"/>
      <c r="G124" s="183"/>
    </row>
    <row r="125" spans="1:7" ht="24.75" thickBot="1" x14ac:dyDescent="0.6">
      <c r="A125" s="204"/>
      <c r="B125" s="180"/>
      <c r="C125" s="180"/>
      <c r="D125" s="181"/>
      <c r="E125" s="203" t="s">
        <v>10</v>
      </c>
      <c r="F125" s="179"/>
      <c r="G125" s="182"/>
    </row>
  </sheetData>
  <mergeCells count="4">
    <mergeCell ref="A1:G1"/>
    <mergeCell ref="A3:G3"/>
    <mergeCell ref="A2:G2"/>
    <mergeCell ref="C5:D5"/>
  </mergeCells>
  <printOptions horizontalCentered="1"/>
  <pageMargins left="0.31496062992125984" right="0.31496062992125984" top="1.5748031496062993" bottom="1.1811023622047245" header="0.19685039370078741" footer="0.19685039370078741"/>
  <pageSetup paperSize="9" orientation="landscape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AB58"/>
  <sheetViews>
    <sheetView topLeftCell="A84" zoomScale="85" zoomScaleNormal="85" workbookViewId="0">
      <selection activeCell="A2" sqref="A2:G2"/>
    </sheetView>
  </sheetViews>
  <sheetFormatPr defaultRowHeight="21.75" x14ac:dyDescent="0.5"/>
  <cols>
    <col min="1" max="1" width="4.42578125" style="2" customWidth="1"/>
    <col min="2" max="2" width="34.5703125" style="2" customWidth="1"/>
    <col min="3" max="4" width="15.140625" style="2" customWidth="1"/>
    <col min="5" max="5" width="14.7109375" style="2" customWidth="1"/>
    <col min="6" max="6" width="16" style="2" customWidth="1"/>
    <col min="7" max="7" width="16.42578125" style="2" customWidth="1"/>
    <col min="8" max="11" width="15.140625" style="2" customWidth="1"/>
    <col min="12" max="16384" width="9.140625" style="2"/>
  </cols>
  <sheetData>
    <row r="1" spans="1:28" ht="33" x14ac:dyDescent="0.75">
      <c r="A1" s="296" t="s">
        <v>226</v>
      </c>
      <c r="B1" s="296"/>
      <c r="C1" s="296"/>
      <c r="D1" s="296"/>
      <c r="E1" s="296"/>
      <c r="F1" s="296"/>
      <c r="G1" s="296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7.75" x14ac:dyDescent="0.65">
      <c r="A2" s="285">
        <f>ลงทะเบียน!A2</f>
        <v>0</v>
      </c>
      <c r="B2" s="285"/>
      <c r="C2" s="285"/>
      <c r="D2" s="285"/>
      <c r="E2" s="285"/>
      <c r="F2" s="285"/>
      <c r="G2" s="285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27.75" x14ac:dyDescent="0.65">
      <c r="A3" s="286" t="str">
        <f>ลงทะเบียน!A3</f>
        <v>วันที่ ..........   ดำเนินการโดย ................... ณ  ..........................</v>
      </c>
      <c r="B3" s="286"/>
      <c r="C3" s="286"/>
      <c r="D3" s="286"/>
      <c r="E3" s="286"/>
      <c r="F3" s="286"/>
      <c r="G3" s="286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s="10" customFormat="1" ht="27.75" customHeight="1" x14ac:dyDescent="0.55000000000000004">
      <c r="A4" s="297"/>
      <c r="B4" s="297"/>
      <c r="C4" s="297"/>
      <c r="D4" s="297"/>
      <c r="E4" s="297"/>
      <c r="F4" s="297"/>
      <c r="G4" s="297"/>
    </row>
    <row r="5" spans="1:28" s="10" customFormat="1" ht="24" customHeight="1" x14ac:dyDescent="0.55000000000000004">
      <c r="A5" s="287" t="s">
        <v>0</v>
      </c>
      <c r="B5" s="287" t="s">
        <v>43</v>
      </c>
      <c r="C5" s="235" t="s">
        <v>44</v>
      </c>
      <c r="D5" s="224" t="s">
        <v>45</v>
      </c>
      <c r="E5" s="236" t="s">
        <v>4</v>
      </c>
      <c r="F5" s="236"/>
      <c r="G5" s="287" t="s">
        <v>73</v>
      </c>
      <c r="H5" s="33"/>
      <c r="I5" s="33"/>
      <c r="J5" s="33"/>
      <c r="K5" s="33"/>
    </row>
    <row r="6" spans="1:28" s="10" customFormat="1" ht="24" customHeight="1" x14ac:dyDescent="0.55000000000000004">
      <c r="A6" s="287"/>
      <c r="B6" s="287"/>
      <c r="C6" s="237">
        <f>รวม!H6</f>
        <v>200</v>
      </c>
      <c r="D6" s="238">
        <f>รวม!K6</f>
        <v>100</v>
      </c>
      <c r="E6" s="239">
        <f>SUM(C6:D6)</f>
        <v>300</v>
      </c>
      <c r="F6" s="240" t="s">
        <v>72</v>
      </c>
      <c r="G6" s="287"/>
      <c r="H6" s="33"/>
      <c r="I6" s="33"/>
      <c r="J6" s="33"/>
      <c r="K6" s="33"/>
    </row>
    <row r="7" spans="1:28" s="10" customFormat="1" ht="24" customHeight="1" x14ac:dyDescent="0.55000000000000004">
      <c r="A7" s="287"/>
      <c r="B7" s="287"/>
      <c r="C7" s="6" t="s">
        <v>3</v>
      </c>
      <c r="D7" s="225" t="s">
        <v>3</v>
      </c>
      <c r="E7" s="241" t="s">
        <v>3</v>
      </c>
      <c r="F7" s="241"/>
      <c r="G7" s="287"/>
      <c r="H7" s="33"/>
      <c r="I7" s="33"/>
      <c r="J7" s="33"/>
      <c r="K7" s="33"/>
    </row>
    <row r="8" spans="1:28" s="10" customFormat="1" ht="24" x14ac:dyDescent="0.55000000000000004">
      <c r="A8" s="7">
        <v>1</v>
      </c>
      <c r="B8" s="232">
        <f>เชิงมิติ!B8</f>
        <v>0</v>
      </c>
      <c r="C8" s="218">
        <f>เชิงมิติ!AB8</f>
        <v>0</v>
      </c>
      <c r="D8" s="216">
        <f>เชิงเจตคติ!P8</f>
        <v>0</v>
      </c>
      <c r="E8" s="233">
        <f>SUM(C8:D8)</f>
        <v>0</v>
      </c>
      <c r="F8" s="233">
        <f>E8/E$6*100</f>
        <v>0</v>
      </c>
      <c r="G8" s="234" t="str">
        <f>IF(F8&lt;=69.99,"ชมเชย",IF(F8&lt;=79.99,"ทองแดง",IF(F8&lt;=89.99,"เงิน",IF(F8&gt;=90,"ทอง",))))</f>
        <v>ชมเชย</v>
      </c>
      <c r="H8" s="33"/>
      <c r="I8" s="33"/>
      <c r="J8" s="33"/>
      <c r="K8" s="33"/>
    </row>
    <row r="9" spans="1:28" s="10" customFormat="1" ht="24" x14ac:dyDescent="0.55000000000000004">
      <c r="A9" s="7">
        <v>2</v>
      </c>
      <c r="B9" s="232">
        <f>เชิงมิติ!B7</f>
        <v>0</v>
      </c>
      <c r="C9" s="218">
        <f>เชิงมิติ!AB7</f>
        <v>0</v>
      </c>
      <c r="D9" s="216">
        <f>เชิงเจตคติ!P7</f>
        <v>0</v>
      </c>
      <c r="E9" s="233">
        <f>SUM(C9:D9)</f>
        <v>0</v>
      </c>
      <c r="F9" s="233">
        <f>E9/E$6*100</f>
        <v>0</v>
      </c>
      <c r="G9" s="234" t="str">
        <f>IF(F9&lt;=69.99,"ชมเชย",IF(F9&lt;=79.99,"ทองแดง",IF(F9&lt;=89.99,"เงิน",IF(F9&gt;=90,"ทอง",))))</f>
        <v>ชมเชย</v>
      </c>
      <c r="H9" s="33"/>
      <c r="I9" s="33"/>
      <c r="J9" s="33"/>
      <c r="K9" s="33"/>
    </row>
    <row r="10" spans="1:28" s="10" customFormat="1" ht="24" x14ac:dyDescent="0.55000000000000004">
      <c r="A10" s="7">
        <v>3</v>
      </c>
      <c r="B10" s="232">
        <f>เชิงมิติ!B9</f>
        <v>0</v>
      </c>
      <c r="C10" s="218">
        <f>เชิงมิติ!AB9</f>
        <v>0</v>
      </c>
      <c r="D10" s="216">
        <f>เชิงเจตคติ!P9</f>
        <v>0</v>
      </c>
      <c r="E10" s="233">
        <f>SUM(C10:D10)</f>
        <v>0</v>
      </c>
      <c r="F10" s="233">
        <f>E10/E$6*100</f>
        <v>0</v>
      </c>
      <c r="G10" s="234" t="str">
        <f>IF(F10&lt;=69.99,"ชมเชย",IF(F10&lt;=79.99,"ทองแดง",IF(F10&lt;=89.99,"เงิน",IF(F10&gt;=90,"ทอง",))))</f>
        <v>ชมเชย</v>
      </c>
      <c r="H10" s="33"/>
      <c r="I10" s="33"/>
      <c r="J10" s="33"/>
      <c r="K10" s="33"/>
    </row>
    <row r="11" spans="1:28" s="10" customFormat="1" ht="24" x14ac:dyDescent="0.55000000000000004">
      <c r="A11" s="7">
        <v>4</v>
      </c>
      <c r="B11" s="232">
        <f>เชิงมิติ!B10</f>
        <v>0</v>
      </c>
      <c r="C11" s="218">
        <f>เชิงมิติ!AB10</f>
        <v>0</v>
      </c>
      <c r="D11" s="216">
        <f>เชิงเจตคติ!P10</f>
        <v>0</v>
      </c>
      <c r="E11" s="233">
        <f>SUM(C11:D11)</f>
        <v>0</v>
      </c>
      <c r="F11" s="233">
        <f>E11/E$6*100</f>
        <v>0</v>
      </c>
      <c r="G11" s="234" t="str">
        <f>IF(F11&lt;=69.99,"ชมเชย",IF(F11&lt;=79.99,"ทองแดง",IF(F11&lt;=89.99,"เงิน",IF(F11&gt;=90,"ทอง",))))</f>
        <v>ชมเชย</v>
      </c>
      <c r="H11" s="33"/>
      <c r="I11" s="33"/>
      <c r="J11" s="33"/>
      <c r="K11" s="33"/>
    </row>
    <row r="12" spans="1:28" s="10" customFormat="1" ht="24" x14ac:dyDescent="0.55000000000000004">
      <c r="A12" s="7">
        <v>5</v>
      </c>
      <c r="B12" s="232">
        <f>เชิงมิติ!B11</f>
        <v>0</v>
      </c>
      <c r="C12" s="218">
        <f>เชิงมิติ!AB11</f>
        <v>0</v>
      </c>
      <c r="D12" s="216">
        <f>เชิงเจตคติ!P11</f>
        <v>0</v>
      </c>
      <c r="E12" s="233">
        <f>SUM(C12:D12)</f>
        <v>0</v>
      </c>
      <c r="F12" s="233">
        <f>E12/E$6*100</f>
        <v>0</v>
      </c>
      <c r="G12" s="234" t="str">
        <f>IF(F12&lt;=69.99,"ชมเชย",IF(F12&lt;=79.99,"ทองแดง",IF(F12&lt;=89.99,"เงิน",IF(F12&gt;=90,"ทอง",))))</f>
        <v>ชมเชย</v>
      </c>
      <c r="H12" s="33"/>
      <c r="I12" s="33"/>
      <c r="J12" s="33"/>
      <c r="K12" s="33"/>
    </row>
    <row r="13" spans="1:28" s="10" customFormat="1" ht="24" hidden="1" x14ac:dyDescent="0.55000000000000004">
      <c r="A13" s="7">
        <v>6</v>
      </c>
      <c r="B13" s="232">
        <f>เชิงมิติ!B12</f>
        <v>0</v>
      </c>
      <c r="C13" s="218">
        <f>เชิงมิติ!AB12</f>
        <v>0</v>
      </c>
      <c r="D13" s="216">
        <f>เชิงเจตคติ!P12</f>
        <v>0</v>
      </c>
      <c r="E13" s="233">
        <f t="shared" ref="E13:E22" si="0">SUM(C13:D13)</f>
        <v>0</v>
      </c>
      <c r="F13" s="233">
        <f t="shared" ref="F13:F22" si="1">E13/E$6*100</f>
        <v>0</v>
      </c>
      <c r="G13" s="234" t="str">
        <f t="shared" ref="G13:G22" si="2">IF(F13&lt;=69.99,"ชมเชย",IF(F13&lt;=79.99,"ทองแดง",IF(F13&lt;=89.99,"เงิน",IF(F13&gt;=90,"ทอง",))))</f>
        <v>ชมเชย</v>
      </c>
      <c r="H13" s="33"/>
      <c r="I13" s="33"/>
      <c r="J13" s="33"/>
      <c r="K13" s="33"/>
    </row>
    <row r="14" spans="1:28" s="10" customFormat="1" ht="24" hidden="1" x14ac:dyDescent="0.55000000000000004">
      <c r="A14" s="7">
        <v>7</v>
      </c>
      <c r="B14" s="232">
        <f>เชิงมิติ!B13</f>
        <v>0</v>
      </c>
      <c r="C14" s="218">
        <f>เชิงมิติ!AB13</f>
        <v>0</v>
      </c>
      <c r="D14" s="216">
        <f>เชิงเจตคติ!P13</f>
        <v>0</v>
      </c>
      <c r="E14" s="233">
        <f t="shared" si="0"/>
        <v>0</v>
      </c>
      <c r="F14" s="233">
        <f t="shared" si="1"/>
        <v>0</v>
      </c>
      <c r="G14" s="234" t="str">
        <f t="shared" si="2"/>
        <v>ชมเชย</v>
      </c>
      <c r="H14" s="33"/>
      <c r="I14" s="33"/>
      <c r="J14" s="33"/>
      <c r="K14" s="33"/>
    </row>
    <row r="15" spans="1:28" s="10" customFormat="1" ht="24" hidden="1" x14ac:dyDescent="0.55000000000000004">
      <c r="A15" s="7">
        <v>8</v>
      </c>
      <c r="B15" s="232">
        <f>เชิงมิติ!B14</f>
        <v>0</v>
      </c>
      <c r="C15" s="218">
        <f>เชิงมิติ!AB14</f>
        <v>0</v>
      </c>
      <c r="D15" s="216">
        <f>เชิงเจตคติ!P14</f>
        <v>0</v>
      </c>
      <c r="E15" s="233">
        <f t="shared" si="0"/>
        <v>0</v>
      </c>
      <c r="F15" s="233">
        <f t="shared" si="1"/>
        <v>0</v>
      </c>
      <c r="G15" s="234" t="str">
        <f t="shared" si="2"/>
        <v>ชมเชย</v>
      </c>
      <c r="H15" s="33"/>
      <c r="I15" s="33"/>
      <c r="J15" s="33"/>
      <c r="K15" s="33"/>
    </row>
    <row r="16" spans="1:28" s="10" customFormat="1" ht="24" hidden="1" x14ac:dyDescent="0.55000000000000004">
      <c r="A16" s="7">
        <v>9</v>
      </c>
      <c r="B16" s="232">
        <f>เชิงมิติ!B15</f>
        <v>0</v>
      </c>
      <c r="C16" s="218">
        <f>เชิงมิติ!AB15</f>
        <v>0</v>
      </c>
      <c r="D16" s="216">
        <f>เชิงเจตคติ!P15</f>
        <v>0</v>
      </c>
      <c r="E16" s="233">
        <f t="shared" si="0"/>
        <v>0</v>
      </c>
      <c r="F16" s="233">
        <f t="shared" si="1"/>
        <v>0</v>
      </c>
      <c r="G16" s="234" t="str">
        <f t="shared" si="2"/>
        <v>ชมเชย</v>
      </c>
      <c r="H16" s="33"/>
      <c r="I16" s="33"/>
      <c r="J16" s="33"/>
      <c r="K16" s="33"/>
    </row>
    <row r="17" spans="1:11" s="10" customFormat="1" ht="24" hidden="1" x14ac:dyDescent="0.55000000000000004">
      <c r="A17" s="7">
        <v>10</v>
      </c>
      <c r="B17" s="232">
        <f>เชิงมิติ!B16</f>
        <v>0</v>
      </c>
      <c r="C17" s="218">
        <f>เชิงมิติ!AB16</f>
        <v>0</v>
      </c>
      <c r="D17" s="216">
        <f>เชิงเจตคติ!P16</f>
        <v>0</v>
      </c>
      <c r="E17" s="233">
        <f t="shared" si="0"/>
        <v>0</v>
      </c>
      <c r="F17" s="233">
        <f t="shared" si="1"/>
        <v>0</v>
      </c>
      <c r="G17" s="234" t="str">
        <f t="shared" si="2"/>
        <v>ชมเชย</v>
      </c>
      <c r="H17" s="33"/>
      <c r="I17" s="33"/>
      <c r="J17" s="33"/>
      <c r="K17" s="33"/>
    </row>
    <row r="18" spans="1:11" s="10" customFormat="1" ht="24" hidden="1" x14ac:dyDescent="0.55000000000000004">
      <c r="A18" s="7">
        <v>11</v>
      </c>
      <c r="B18" s="232">
        <f>เชิงมิติ!B17</f>
        <v>0</v>
      </c>
      <c r="C18" s="218">
        <f>เชิงมิติ!AB17</f>
        <v>0</v>
      </c>
      <c r="D18" s="216">
        <f>เชิงเจตคติ!P17</f>
        <v>0</v>
      </c>
      <c r="E18" s="233">
        <f t="shared" si="0"/>
        <v>0</v>
      </c>
      <c r="F18" s="233">
        <f t="shared" si="1"/>
        <v>0</v>
      </c>
      <c r="G18" s="234" t="str">
        <f t="shared" si="2"/>
        <v>ชมเชย</v>
      </c>
      <c r="H18" s="33"/>
      <c r="I18" s="33"/>
      <c r="J18" s="33"/>
      <c r="K18" s="33"/>
    </row>
    <row r="19" spans="1:11" s="10" customFormat="1" ht="24" hidden="1" x14ac:dyDescent="0.55000000000000004">
      <c r="A19" s="7">
        <v>12</v>
      </c>
      <c r="B19" s="232">
        <f>เชิงมิติ!B18</f>
        <v>0</v>
      </c>
      <c r="C19" s="218">
        <f>เชิงมิติ!AB18</f>
        <v>0</v>
      </c>
      <c r="D19" s="216">
        <f>เชิงเจตคติ!P18</f>
        <v>0</v>
      </c>
      <c r="E19" s="233">
        <f t="shared" si="0"/>
        <v>0</v>
      </c>
      <c r="F19" s="233">
        <f t="shared" si="1"/>
        <v>0</v>
      </c>
      <c r="G19" s="234" t="str">
        <f t="shared" si="2"/>
        <v>ชมเชย</v>
      </c>
      <c r="H19" s="33"/>
      <c r="I19" s="33"/>
      <c r="J19" s="33"/>
      <c r="K19" s="33"/>
    </row>
    <row r="20" spans="1:11" s="10" customFormat="1" ht="24" hidden="1" x14ac:dyDescent="0.55000000000000004">
      <c r="A20" s="7">
        <v>13</v>
      </c>
      <c r="B20" s="232">
        <f>เชิงมิติ!B19</f>
        <v>0</v>
      </c>
      <c r="C20" s="218">
        <f>เชิงมิติ!AB19</f>
        <v>0</v>
      </c>
      <c r="D20" s="216">
        <f>เชิงเจตคติ!P19</f>
        <v>0</v>
      </c>
      <c r="E20" s="233">
        <f t="shared" si="0"/>
        <v>0</v>
      </c>
      <c r="F20" s="233">
        <f t="shared" si="1"/>
        <v>0</v>
      </c>
      <c r="G20" s="234" t="str">
        <f t="shared" si="2"/>
        <v>ชมเชย</v>
      </c>
      <c r="H20" s="33"/>
      <c r="I20" s="33"/>
      <c r="J20" s="33"/>
      <c r="K20" s="33"/>
    </row>
    <row r="21" spans="1:11" s="10" customFormat="1" ht="24" hidden="1" x14ac:dyDescent="0.55000000000000004">
      <c r="A21" s="7">
        <v>14</v>
      </c>
      <c r="B21" s="232">
        <f>เชิงมิติ!B20</f>
        <v>0</v>
      </c>
      <c r="C21" s="218">
        <f>เชิงมิติ!AB20</f>
        <v>0</v>
      </c>
      <c r="D21" s="216">
        <f>เชิงเจตคติ!P20</f>
        <v>0</v>
      </c>
      <c r="E21" s="233">
        <f t="shared" si="0"/>
        <v>0</v>
      </c>
      <c r="F21" s="233">
        <f t="shared" si="1"/>
        <v>0</v>
      </c>
      <c r="G21" s="234" t="str">
        <f t="shared" si="2"/>
        <v>ชมเชย</v>
      </c>
      <c r="H21" s="33"/>
      <c r="I21" s="33"/>
      <c r="J21" s="33"/>
      <c r="K21" s="33"/>
    </row>
    <row r="22" spans="1:11" s="10" customFormat="1" ht="24" hidden="1" x14ac:dyDescent="0.55000000000000004">
      <c r="A22" s="7">
        <v>15</v>
      </c>
      <c r="B22" s="232">
        <f>เชิงมิติ!B21</f>
        <v>0</v>
      </c>
      <c r="C22" s="218">
        <f>เชิงมิติ!AB21</f>
        <v>0</v>
      </c>
      <c r="D22" s="216">
        <f>เชิงเจตคติ!P21</f>
        <v>0</v>
      </c>
      <c r="E22" s="233">
        <f t="shared" si="0"/>
        <v>0</v>
      </c>
      <c r="F22" s="233">
        <f t="shared" si="1"/>
        <v>0</v>
      </c>
      <c r="G22" s="234" t="str">
        <f t="shared" si="2"/>
        <v>ชมเชย</v>
      </c>
      <c r="H22" s="33"/>
      <c r="I22" s="33"/>
      <c r="J22" s="33"/>
      <c r="K22" s="33"/>
    </row>
    <row r="23" spans="1:11" s="10" customFormat="1" ht="24" hidden="1" x14ac:dyDescent="0.55000000000000004">
      <c r="A23" s="7">
        <v>16</v>
      </c>
      <c r="B23" s="232">
        <f>เชิงมิติ!B22</f>
        <v>0</v>
      </c>
      <c r="C23" s="218">
        <f>เชิงมิติ!AB22</f>
        <v>0</v>
      </c>
      <c r="D23" s="216">
        <f>เชิงเจตคติ!P22</f>
        <v>0</v>
      </c>
      <c r="E23" s="233">
        <f t="shared" ref="E23:E29" si="3">SUM(C23:D23)</f>
        <v>0</v>
      </c>
      <c r="F23" s="233">
        <f t="shared" ref="F23:F29" si="4">E23/E$6*100</f>
        <v>0</v>
      </c>
      <c r="G23" s="234" t="str">
        <f t="shared" ref="G23:G29" si="5">IF(F23&lt;=69.99,"ชมเชย",IF(F23&lt;=79.99,"ทองแดง",IF(F23&lt;=89.99,"เงิน",IF(F23&gt;=90,"ทอง",))))</f>
        <v>ชมเชย</v>
      </c>
      <c r="H23" s="33"/>
      <c r="I23" s="33"/>
      <c r="J23" s="33"/>
      <c r="K23" s="33"/>
    </row>
    <row r="24" spans="1:11" s="10" customFormat="1" ht="24" hidden="1" x14ac:dyDescent="0.55000000000000004">
      <c r="A24" s="7">
        <v>17</v>
      </c>
      <c r="B24" s="232">
        <f>เชิงมิติ!B23</f>
        <v>0</v>
      </c>
      <c r="C24" s="218">
        <f>เชิงมิติ!AB23</f>
        <v>0</v>
      </c>
      <c r="D24" s="216">
        <f>เชิงเจตคติ!P23</f>
        <v>0</v>
      </c>
      <c r="E24" s="233">
        <f t="shared" si="3"/>
        <v>0</v>
      </c>
      <c r="F24" s="233">
        <f t="shared" si="4"/>
        <v>0</v>
      </c>
      <c r="G24" s="234" t="str">
        <f t="shared" si="5"/>
        <v>ชมเชย</v>
      </c>
      <c r="H24" s="33"/>
      <c r="I24" s="33"/>
      <c r="J24" s="33"/>
      <c r="K24" s="33"/>
    </row>
    <row r="25" spans="1:11" s="10" customFormat="1" ht="24" hidden="1" x14ac:dyDescent="0.55000000000000004">
      <c r="A25" s="7">
        <v>18</v>
      </c>
      <c r="B25" s="232">
        <f>เชิงมิติ!B24</f>
        <v>0</v>
      </c>
      <c r="C25" s="218">
        <f>เชิงมิติ!AB24</f>
        <v>0</v>
      </c>
      <c r="D25" s="216">
        <f>เชิงเจตคติ!P24</f>
        <v>0</v>
      </c>
      <c r="E25" s="233">
        <f t="shared" si="3"/>
        <v>0</v>
      </c>
      <c r="F25" s="233">
        <f t="shared" si="4"/>
        <v>0</v>
      </c>
      <c r="G25" s="234" t="str">
        <f t="shared" si="5"/>
        <v>ชมเชย</v>
      </c>
      <c r="H25" s="33"/>
      <c r="I25" s="33"/>
      <c r="J25" s="33"/>
      <c r="K25" s="33"/>
    </row>
    <row r="26" spans="1:11" s="10" customFormat="1" ht="24" hidden="1" x14ac:dyDescent="0.55000000000000004">
      <c r="A26" s="7">
        <v>19</v>
      </c>
      <c r="B26" s="232">
        <f>เชิงมิติ!B25</f>
        <v>0</v>
      </c>
      <c r="C26" s="218">
        <f>เชิงมิติ!AB25</f>
        <v>0</v>
      </c>
      <c r="D26" s="216">
        <f>เชิงเจตคติ!P25</f>
        <v>0</v>
      </c>
      <c r="E26" s="233">
        <f t="shared" si="3"/>
        <v>0</v>
      </c>
      <c r="F26" s="233">
        <f t="shared" si="4"/>
        <v>0</v>
      </c>
      <c r="G26" s="234" t="str">
        <f t="shared" si="5"/>
        <v>ชมเชย</v>
      </c>
      <c r="H26" s="33"/>
      <c r="I26" s="33"/>
      <c r="J26" s="33"/>
      <c r="K26" s="33"/>
    </row>
    <row r="27" spans="1:11" s="10" customFormat="1" ht="24" hidden="1" x14ac:dyDescent="0.55000000000000004">
      <c r="A27" s="7">
        <v>20</v>
      </c>
      <c r="B27" s="232">
        <f>เชิงมิติ!B26</f>
        <v>0</v>
      </c>
      <c r="C27" s="218">
        <f>เชิงมิติ!AB26</f>
        <v>0</v>
      </c>
      <c r="D27" s="216">
        <f>เชิงเจตคติ!P26</f>
        <v>0</v>
      </c>
      <c r="E27" s="233">
        <f t="shared" si="3"/>
        <v>0</v>
      </c>
      <c r="F27" s="233">
        <f t="shared" si="4"/>
        <v>0</v>
      </c>
      <c r="G27" s="234" t="str">
        <f t="shared" si="5"/>
        <v>ชมเชย</v>
      </c>
      <c r="H27" s="33"/>
      <c r="I27" s="33"/>
      <c r="J27" s="33"/>
      <c r="K27" s="33"/>
    </row>
    <row r="28" spans="1:11" s="10" customFormat="1" ht="24" hidden="1" x14ac:dyDescent="0.55000000000000004">
      <c r="A28" s="7">
        <v>21</v>
      </c>
      <c r="B28" s="232">
        <f>เชิงมิติ!B27</f>
        <v>0</v>
      </c>
      <c r="C28" s="218">
        <f>เชิงมิติ!AB27</f>
        <v>0</v>
      </c>
      <c r="D28" s="216">
        <f>เชิงเจตคติ!P27</f>
        <v>0</v>
      </c>
      <c r="E28" s="233">
        <f t="shared" si="3"/>
        <v>0</v>
      </c>
      <c r="F28" s="233">
        <f t="shared" si="4"/>
        <v>0</v>
      </c>
      <c r="G28" s="234" t="str">
        <f t="shared" si="5"/>
        <v>ชมเชย</v>
      </c>
      <c r="H28" s="33"/>
      <c r="I28" s="33"/>
      <c r="J28" s="33"/>
      <c r="K28" s="33"/>
    </row>
    <row r="29" spans="1:11" s="10" customFormat="1" ht="24" hidden="1" x14ac:dyDescent="0.55000000000000004">
      <c r="A29" s="7">
        <v>22</v>
      </c>
      <c r="B29" s="232">
        <f>เชิงมิติ!B28</f>
        <v>0</v>
      </c>
      <c r="C29" s="218">
        <f>เชิงมิติ!AB28</f>
        <v>0</v>
      </c>
      <c r="D29" s="216">
        <f>เชิงเจตคติ!P28</f>
        <v>0</v>
      </c>
      <c r="E29" s="233">
        <f t="shared" si="3"/>
        <v>0</v>
      </c>
      <c r="F29" s="233">
        <f t="shared" si="4"/>
        <v>0</v>
      </c>
      <c r="G29" s="234" t="str">
        <f t="shared" si="5"/>
        <v>ชมเชย</v>
      </c>
      <c r="H29" s="33"/>
      <c r="I29" s="33"/>
      <c r="J29" s="33"/>
      <c r="K29" s="33"/>
    </row>
    <row r="30" spans="1:11" s="10" customFormat="1" ht="24" hidden="1" x14ac:dyDescent="0.55000000000000004">
      <c r="A30" s="7">
        <v>23</v>
      </c>
      <c r="B30" s="232">
        <f>เชิงมิติ!B29</f>
        <v>0</v>
      </c>
      <c r="C30" s="218">
        <f>เชิงมิติ!AB29</f>
        <v>0</v>
      </c>
      <c r="D30" s="216">
        <f>เชิงเจตคติ!P29</f>
        <v>0</v>
      </c>
      <c r="E30" s="233">
        <f t="shared" ref="E30:E37" si="6">SUM(C30:D30)</f>
        <v>0</v>
      </c>
      <c r="F30" s="233">
        <f t="shared" ref="F30:F37" si="7">E30/E$6*100</f>
        <v>0</v>
      </c>
      <c r="G30" s="234" t="str">
        <f t="shared" ref="G30:G37" si="8">IF(F30&lt;=69.99,"ชมเชย",IF(F30&lt;=79.99,"ทองแดง",IF(F30&lt;=89.99,"เงิน",IF(F30&gt;=90,"ทอง",))))</f>
        <v>ชมเชย</v>
      </c>
      <c r="H30" s="33"/>
      <c r="I30" s="33"/>
      <c r="J30" s="33"/>
      <c r="K30" s="33"/>
    </row>
    <row r="31" spans="1:11" s="10" customFormat="1" ht="24" hidden="1" x14ac:dyDescent="0.55000000000000004">
      <c r="A31" s="7">
        <v>24</v>
      </c>
      <c r="B31" s="232">
        <f>เชิงมิติ!B30</f>
        <v>0</v>
      </c>
      <c r="C31" s="218">
        <f>เชิงมิติ!AB30</f>
        <v>0</v>
      </c>
      <c r="D31" s="216">
        <f>เชิงเจตคติ!P30</f>
        <v>0</v>
      </c>
      <c r="E31" s="233">
        <f t="shared" si="6"/>
        <v>0</v>
      </c>
      <c r="F31" s="233">
        <f t="shared" si="7"/>
        <v>0</v>
      </c>
      <c r="G31" s="234" t="str">
        <f t="shared" si="8"/>
        <v>ชมเชย</v>
      </c>
      <c r="H31" s="33"/>
      <c r="I31" s="33"/>
      <c r="J31" s="33"/>
      <c r="K31" s="33"/>
    </row>
    <row r="32" spans="1:11" s="10" customFormat="1" ht="24" hidden="1" x14ac:dyDescent="0.55000000000000004">
      <c r="A32" s="7">
        <v>25</v>
      </c>
      <c r="B32" s="232">
        <f>เชิงมิติ!B31</f>
        <v>0</v>
      </c>
      <c r="C32" s="218">
        <f>เชิงมิติ!AB31</f>
        <v>0</v>
      </c>
      <c r="D32" s="216">
        <f>เชิงเจตคติ!P31</f>
        <v>0</v>
      </c>
      <c r="E32" s="233">
        <f t="shared" si="6"/>
        <v>0</v>
      </c>
      <c r="F32" s="233">
        <f t="shared" si="7"/>
        <v>0</v>
      </c>
      <c r="G32" s="234" t="str">
        <f t="shared" si="8"/>
        <v>ชมเชย</v>
      </c>
      <c r="H32" s="33"/>
      <c r="I32" s="33"/>
      <c r="J32" s="33"/>
      <c r="K32" s="33"/>
    </row>
    <row r="33" spans="1:11" s="10" customFormat="1" ht="24" hidden="1" x14ac:dyDescent="0.55000000000000004">
      <c r="A33" s="7">
        <v>26</v>
      </c>
      <c r="B33" s="232">
        <f>เชิงมิติ!B32</f>
        <v>0</v>
      </c>
      <c r="C33" s="218">
        <f>เชิงมิติ!AB32</f>
        <v>0</v>
      </c>
      <c r="D33" s="216">
        <f>เชิงเจตคติ!P32</f>
        <v>0</v>
      </c>
      <c r="E33" s="233">
        <f t="shared" si="6"/>
        <v>0</v>
      </c>
      <c r="F33" s="233">
        <f t="shared" si="7"/>
        <v>0</v>
      </c>
      <c r="G33" s="234" t="str">
        <f t="shared" si="8"/>
        <v>ชมเชย</v>
      </c>
      <c r="H33" s="33"/>
      <c r="I33" s="33"/>
      <c r="J33" s="33"/>
      <c r="K33" s="33"/>
    </row>
    <row r="34" spans="1:11" s="10" customFormat="1" ht="24" hidden="1" x14ac:dyDescent="0.55000000000000004">
      <c r="A34" s="7">
        <v>27</v>
      </c>
      <c r="B34" s="232">
        <f>เชิงมิติ!B33</f>
        <v>0</v>
      </c>
      <c r="C34" s="218">
        <f>เชิงมิติ!AB33</f>
        <v>0</v>
      </c>
      <c r="D34" s="216">
        <f>เชิงเจตคติ!P33</f>
        <v>0</v>
      </c>
      <c r="E34" s="233">
        <f t="shared" si="6"/>
        <v>0</v>
      </c>
      <c r="F34" s="233">
        <f t="shared" si="7"/>
        <v>0</v>
      </c>
      <c r="G34" s="234" t="str">
        <f t="shared" si="8"/>
        <v>ชมเชย</v>
      </c>
      <c r="H34" s="33"/>
      <c r="I34" s="33"/>
      <c r="J34" s="33"/>
      <c r="K34" s="33"/>
    </row>
    <row r="35" spans="1:11" s="10" customFormat="1" ht="24" hidden="1" x14ac:dyDescent="0.55000000000000004">
      <c r="A35" s="7">
        <v>28</v>
      </c>
      <c r="B35" s="232">
        <f>เชิงมิติ!B34</f>
        <v>0</v>
      </c>
      <c r="C35" s="218">
        <f>เชิงมิติ!AB34</f>
        <v>0</v>
      </c>
      <c r="D35" s="216">
        <f>เชิงเจตคติ!P34</f>
        <v>0</v>
      </c>
      <c r="E35" s="233">
        <f t="shared" si="6"/>
        <v>0</v>
      </c>
      <c r="F35" s="233">
        <f t="shared" si="7"/>
        <v>0</v>
      </c>
      <c r="G35" s="234" t="str">
        <f t="shared" si="8"/>
        <v>ชมเชย</v>
      </c>
      <c r="H35" s="33"/>
      <c r="I35" s="33"/>
      <c r="J35" s="33"/>
      <c r="K35" s="33"/>
    </row>
    <row r="36" spans="1:11" s="10" customFormat="1" ht="24" hidden="1" x14ac:dyDescent="0.55000000000000004">
      <c r="A36" s="7">
        <v>29</v>
      </c>
      <c r="B36" s="232">
        <f>เชิงมิติ!B35</f>
        <v>0</v>
      </c>
      <c r="C36" s="218">
        <f>เชิงมิติ!AB35</f>
        <v>0</v>
      </c>
      <c r="D36" s="216">
        <f>เชิงเจตคติ!P35</f>
        <v>0</v>
      </c>
      <c r="E36" s="233">
        <f t="shared" si="6"/>
        <v>0</v>
      </c>
      <c r="F36" s="233">
        <f t="shared" si="7"/>
        <v>0</v>
      </c>
      <c r="G36" s="234" t="str">
        <f t="shared" si="8"/>
        <v>ชมเชย</v>
      </c>
      <c r="H36" s="33"/>
      <c r="I36" s="33"/>
      <c r="J36" s="33"/>
      <c r="K36" s="33"/>
    </row>
    <row r="37" spans="1:11" ht="24" hidden="1" x14ac:dyDescent="0.55000000000000004">
      <c r="A37" s="7">
        <v>30</v>
      </c>
      <c r="B37" s="232">
        <f>เชิงมิติ!B36</f>
        <v>0</v>
      </c>
      <c r="C37" s="218">
        <f>เชิงมิติ!AB36</f>
        <v>0</v>
      </c>
      <c r="D37" s="216">
        <f>เชิงเจตคติ!P36</f>
        <v>0</v>
      </c>
      <c r="E37" s="233">
        <f t="shared" si="6"/>
        <v>0</v>
      </c>
      <c r="F37" s="233">
        <f t="shared" si="7"/>
        <v>0</v>
      </c>
      <c r="G37" s="234" t="str">
        <f t="shared" si="8"/>
        <v>ชมเชย</v>
      </c>
      <c r="H37" s="5"/>
      <c r="I37" s="5"/>
      <c r="J37" s="5"/>
      <c r="K37" s="5"/>
    </row>
    <row r="38" spans="1:11" ht="24" x14ac:dyDescent="0.55000000000000004">
      <c r="A38" s="33"/>
      <c r="B38" s="33"/>
      <c r="C38" s="33"/>
      <c r="D38" s="33"/>
      <c r="E38" s="33"/>
      <c r="F38" s="33"/>
      <c r="G38" s="33"/>
      <c r="H38" s="5"/>
      <c r="I38" s="5"/>
      <c r="J38" s="5"/>
      <c r="K38" s="5"/>
    </row>
    <row r="39" spans="1:11" ht="27.75" x14ac:dyDescent="0.65">
      <c r="A39" s="33"/>
      <c r="B39" s="214"/>
      <c r="C39" s="214"/>
      <c r="E39" s="222" t="s">
        <v>152</v>
      </c>
      <c r="G39" s="5"/>
      <c r="H39" s="5"/>
      <c r="I39" s="5"/>
      <c r="J39" s="5"/>
    </row>
    <row r="40" spans="1:11" ht="27.75" x14ac:dyDescent="0.65">
      <c r="A40" s="33"/>
      <c r="C40" s="226" t="s">
        <v>162</v>
      </c>
      <c r="D40" s="214"/>
      <c r="E40" s="33"/>
      <c r="G40" s="5"/>
      <c r="H40" s="5"/>
      <c r="I40" s="5"/>
      <c r="J40" s="5"/>
    </row>
    <row r="41" spans="1:11" ht="27.75" x14ac:dyDescent="0.65">
      <c r="A41" s="33"/>
      <c r="B41" s="226"/>
      <c r="C41" s="226"/>
      <c r="D41" s="214"/>
      <c r="E41" s="33"/>
      <c r="G41" s="5"/>
      <c r="H41" s="5"/>
      <c r="I41" s="5"/>
      <c r="J41" s="5"/>
    </row>
    <row r="42" spans="1:11" s="164" customFormat="1" ht="21" customHeight="1" x14ac:dyDescent="0.65">
      <c r="B42" s="220"/>
      <c r="C42" s="220"/>
      <c r="D42" s="221"/>
      <c r="E42" s="219"/>
      <c r="G42" s="219"/>
      <c r="H42" s="219"/>
      <c r="I42" s="219"/>
      <c r="J42" s="219"/>
    </row>
    <row r="43" spans="1:11" ht="21" customHeight="1" x14ac:dyDescent="0.65">
      <c r="B43" s="222"/>
      <c r="C43" s="214"/>
      <c r="F43" s="247" t="s">
        <v>165</v>
      </c>
      <c r="G43" s="98"/>
      <c r="H43" s="113"/>
      <c r="I43" s="113"/>
      <c r="J43" s="113"/>
    </row>
    <row r="44" spans="1:11" ht="21" customHeight="1" x14ac:dyDescent="0.65">
      <c r="C44" s="226" t="s">
        <v>162</v>
      </c>
      <c r="D44" s="214"/>
      <c r="E44" s="113"/>
      <c r="G44" s="113"/>
      <c r="H44" s="113"/>
      <c r="I44" s="113"/>
      <c r="J44" s="113"/>
    </row>
    <row r="45" spans="1:11" ht="21" customHeight="1" x14ac:dyDescent="0.65">
      <c r="C45" s="226"/>
      <c r="D45" s="231"/>
      <c r="E45" s="113"/>
      <c r="G45" s="113"/>
      <c r="H45" s="113"/>
      <c r="I45" s="113"/>
      <c r="J45" s="113"/>
    </row>
    <row r="46" spans="1:11" ht="21" customHeight="1" x14ac:dyDescent="0.55000000000000004">
      <c r="A46" s="10"/>
      <c r="B46" s="98"/>
      <c r="C46" s="98"/>
      <c r="D46" s="98"/>
      <c r="E46" s="113"/>
      <c r="G46" s="113"/>
      <c r="H46" s="113"/>
      <c r="I46" s="113"/>
      <c r="J46" s="113"/>
    </row>
    <row r="47" spans="1:11" ht="21" customHeight="1" x14ac:dyDescent="0.65">
      <c r="B47" s="222"/>
      <c r="C47" s="214"/>
      <c r="F47" s="247" t="s">
        <v>166</v>
      </c>
      <c r="H47" s="113"/>
      <c r="I47" s="113"/>
      <c r="J47" s="113"/>
    </row>
    <row r="48" spans="1:11" ht="21" customHeight="1" x14ac:dyDescent="0.65">
      <c r="C48" s="226" t="s">
        <v>162</v>
      </c>
      <c r="D48" s="214"/>
      <c r="E48" s="113"/>
      <c r="H48" s="113"/>
      <c r="I48" s="113"/>
      <c r="J48" s="113"/>
    </row>
    <row r="49" spans="1:11" ht="21" customHeight="1" x14ac:dyDescent="0.65">
      <c r="C49" s="226"/>
      <c r="D49" s="214"/>
      <c r="E49" s="113"/>
      <c r="H49" s="113"/>
      <c r="I49" s="113"/>
      <c r="J49" s="113"/>
    </row>
    <row r="50" spans="1:11" ht="21" customHeight="1" x14ac:dyDescent="0.55000000000000004">
      <c r="A50" s="10"/>
      <c r="B50" s="10"/>
      <c r="C50" s="98"/>
      <c r="D50" s="98"/>
      <c r="E50" s="98"/>
      <c r="F50" s="113"/>
      <c r="H50" s="113"/>
      <c r="I50" s="113"/>
      <c r="J50" s="113"/>
      <c r="K50" s="113"/>
    </row>
    <row r="51" spans="1:11" ht="21" customHeight="1" x14ac:dyDescent="0.65">
      <c r="C51" s="10"/>
      <c r="D51" s="214"/>
      <c r="E51" s="222" t="s">
        <v>163</v>
      </c>
      <c r="I51" s="113"/>
      <c r="J51" s="113"/>
      <c r="K51" s="113"/>
    </row>
    <row r="52" spans="1:11" ht="21" customHeight="1" x14ac:dyDescent="0.65">
      <c r="C52" s="226" t="s">
        <v>162</v>
      </c>
      <c r="D52" s="226"/>
      <c r="E52" s="231"/>
      <c r="F52" s="113"/>
      <c r="I52" s="113"/>
      <c r="J52" s="113"/>
      <c r="K52" s="113"/>
    </row>
    <row r="53" spans="1:11" ht="21" customHeight="1" x14ac:dyDescent="0.65">
      <c r="C53" s="226" t="s">
        <v>164</v>
      </c>
      <c r="D53" s="226"/>
      <c r="E53" s="231"/>
      <c r="F53" s="113"/>
      <c r="I53" s="113"/>
      <c r="J53" s="113"/>
      <c r="K53" s="113"/>
    </row>
    <row r="54" spans="1:11" ht="21" customHeight="1" x14ac:dyDescent="0.55000000000000004">
      <c r="C54" s="10"/>
      <c r="D54" s="98"/>
      <c r="E54" s="98"/>
      <c r="F54" s="98"/>
      <c r="G54" s="112"/>
      <c r="H54" s="112"/>
      <c r="I54" s="112"/>
      <c r="J54"/>
      <c r="K54" s="113"/>
    </row>
    <row r="55" spans="1:11" ht="24" x14ac:dyDescent="0.55000000000000004">
      <c r="D55" s="98"/>
      <c r="E55" s="98"/>
    </row>
    <row r="56" spans="1:11" ht="24" x14ac:dyDescent="0.55000000000000004">
      <c r="D56" s="98"/>
      <c r="E56" s="98"/>
    </row>
    <row r="57" spans="1:11" ht="24" x14ac:dyDescent="0.55000000000000004">
      <c r="D57" s="98"/>
      <c r="E57" s="98"/>
    </row>
    <row r="58" spans="1:11" ht="24" x14ac:dyDescent="0.55000000000000004">
      <c r="D58" s="98"/>
      <c r="E58" s="98"/>
    </row>
  </sheetData>
  <sortState ref="B8:G12">
    <sortCondition descending="1" ref="F8:F12"/>
  </sortState>
  <mergeCells count="7">
    <mergeCell ref="A1:G1"/>
    <mergeCell ref="A2:G2"/>
    <mergeCell ref="A4:G4"/>
    <mergeCell ref="B5:B7"/>
    <mergeCell ref="A5:A7"/>
    <mergeCell ref="G5:G7"/>
    <mergeCell ref="A3:G3"/>
  </mergeCells>
  <phoneticPr fontId="1" type="noConversion"/>
  <printOptions horizontalCentered="1"/>
  <pageMargins left="0.15748031496062992" right="0" top="0.82677165354330717" bottom="0.86614173228346458" header="0" footer="0"/>
  <pageSetup paperSize="9" scale="90" orientation="portrait" horizont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D21"/>
  <sheetViews>
    <sheetView zoomScale="70" zoomScaleNormal="70" workbookViewId="0">
      <selection activeCell="B7" activeCellId="1" sqref="B6 B7"/>
    </sheetView>
  </sheetViews>
  <sheetFormatPr defaultRowHeight="33" x14ac:dyDescent="0.75"/>
  <cols>
    <col min="1" max="1" width="17.140625" style="138" customWidth="1"/>
    <col min="2" max="2" width="84.28515625" style="138" customWidth="1"/>
    <col min="3" max="16384" width="9.140625" style="138"/>
  </cols>
  <sheetData>
    <row r="1" spans="1:4" x14ac:dyDescent="0.75">
      <c r="A1" s="3" t="s">
        <v>153</v>
      </c>
      <c r="B1" s="213"/>
      <c r="C1" s="140"/>
      <c r="D1" s="138" t="s">
        <v>195</v>
      </c>
    </row>
    <row r="2" spans="1:4" x14ac:dyDescent="0.75">
      <c r="A2" s="3">
        <f>มิติ!A2</f>
        <v>0</v>
      </c>
      <c r="B2" s="213"/>
      <c r="C2" s="140"/>
    </row>
    <row r="3" spans="1:4" s="209" customFormat="1" ht="13.5" x14ac:dyDescent="0.35"/>
    <row r="4" spans="1:4" s="164" customFormat="1" ht="27.75" x14ac:dyDescent="0.65">
      <c r="A4" s="210" t="s">
        <v>146</v>
      </c>
      <c r="B4" s="211"/>
    </row>
    <row r="5" spans="1:4" s="164" customFormat="1" ht="27.75" x14ac:dyDescent="0.65">
      <c r="A5" s="210" t="s">
        <v>90</v>
      </c>
      <c r="B5" s="212">
        <f>สรุปรวมคะแนน!$B$10</f>
        <v>0</v>
      </c>
    </row>
    <row r="6" spans="1:4" s="164" customFormat="1" ht="27.75" x14ac:dyDescent="0.65">
      <c r="A6" s="210" t="s">
        <v>89</v>
      </c>
      <c r="B6" s="212"/>
    </row>
    <row r="7" spans="1:4" s="164" customFormat="1" ht="27.75" x14ac:dyDescent="0.65">
      <c r="A7" s="210" t="s">
        <v>10</v>
      </c>
      <c r="B7" s="212"/>
    </row>
    <row r="8" spans="1:4" s="164" customFormat="1" ht="27.75" x14ac:dyDescent="0.65">
      <c r="A8" s="210" t="s">
        <v>10</v>
      </c>
      <c r="B8" s="211"/>
    </row>
    <row r="9" spans="1:4" s="209" customFormat="1" ht="13.5" x14ac:dyDescent="0.35"/>
    <row r="10" spans="1:4" s="164" customFormat="1" ht="27.75" x14ac:dyDescent="0.65">
      <c r="A10" s="210" t="s">
        <v>147</v>
      </c>
      <c r="B10" s="211"/>
    </row>
    <row r="11" spans="1:4" s="164" customFormat="1" ht="27.75" x14ac:dyDescent="0.65">
      <c r="A11" s="210" t="s">
        <v>90</v>
      </c>
      <c r="B11" s="211">
        <f>สรุปรวมคะแนน!$B$9</f>
        <v>0</v>
      </c>
    </row>
    <row r="12" spans="1:4" s="164" customFormat="1" ht="27.75" x14ac:dyDescent="0.65">
      <c r="A12" s="210" t="s">
        <v>89</v>
      </c>
      <c r="B12" s="212"/>
    </row>
    <row r="13" spans="1:4" s="164" customFormat="1" ht="27.75" x14ac:dyDescent="0.65">
      <c r="A13" s="210" t="s">
        <v>10</v>
      </c>
      <c r="B13" s="212"/>
    </row>
    <row r="14" spans="1:4" s="164" customFormat="1" ht="27.75" x14ac:dyDescent="0.65">
      <c r="A14" s="210" t="s">
        <v>10</v>
      </c>
      <c r="B14" s="212"/>
    </row>
    <row r="15" spans="1:4" s="209" customFormat="1" ht="13.5" x14ac:dyDescent="0.35"/>
    <row r="16" spans="1:4" s="164" customFormat="1" ht="27.75" x14ac:dyDescent="0.65">
      <c r="A16" s="210" t="s">
        <v>148</v>
      </c>
      <c r="B16" s="211"/>
    </row>
    <row r="17" spans="1:2" s="164" customFormat="1" ht="27.75" x14ac:dyDescent="0.65">
      <c r="A17" s="210" t="s">
        <v>90</v>
      </c>
      <c r="B17" s="211">
        <f>สรุปรวมคะแนน!$B$8</f>
        <v>0</v>
      </c>
    </row>
    <row r="18" spans="1:2" s="164" customFormat="1" ht="27.75" x14ac:dyDescent="0.65">
      <c r="A18" s="210" t="s">
        <v>89</v>
      </c>
      <c r="B18" s="212"/>
    </row>
    <row r="19" spans="1:2" s="164" customFormat="1" ht="27.75" x14ac:dyDescent="0.65">
      <c r="A19" s="210" t="s">
        <v>10</v>
      </c>
      <c r="B19" s="212"/>
    </row>
    <row r="20" spans="1:2" s="164" customFormat="1" ht="27.75" x14ac:dyDescent="0.65">
      <c r="A20" s="210" t="s">
        <v>10</v>
      </c>
      <c r="B20" s="212"/>
    </row>
    <row r="21" spans="1:2" x14ac:dyDescent="0.75">
      <c r="B21" s="139"/>
    </row>
  </sheetData>
  <printOptions horizontalCentered="1"/>
  <pageMargins left="0.19685039370078741" right="0.19685039370078741" top="0.19685039370078741" bottom="0.19685039370078741" header="0.19685039370078741" footer="0.19685039370078741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zoomScaleNormal="100" workbookViewId="0">
      <selection activeCell="B6" sqref="B6"/>
    </sheetView>
  </sheetViews>
  <sheetFormatPr defaultRowHeight="27.75" x14ac:dyDescent="0.65"/>
  <cols>
    <col min="1" max="1" width="11.85546875" style="164" customWidth="1"/>
    <col min="2" max="2" width="91.28515625" style="164" customWidth="1"/>
    <col min="3" max="16384" width="9.140625" style="164"/>
  </cols>
  <sheetData>
    <row r="1" spans="1:2" x14ac:dyDescent="0.65">
      <c r="A1" s="164" t="s">
        <v>135</v>
      </c>
    </row>
    <row r="3" spans="1:2" ht="30.75" x14ac:dyDescent="0.7">
      <c r="A3" s="193" t="s">
        <v>142</v>
      </c>
      <c r="B3" s="193" t="s">
        <v>130</v>
      </c>
    </row>
    <row r="4" spans="1:2" ht="30.75" x14ac:dyDescent="0.7">
      <c r="A4" s="193" t="s">
        <v>100</v>
      </c>
      <c r="B4" s="194" t="s">
        <v>131</v>
      </c>
    </row>
    <row r="5" spans="1:2" ht="98.25" customHeight="1" x14ac:dyDescent="0.7">
      <c r="A5" s="193"/>
      <c r="B5" s="195" t="s">
        <v>188</v>
      </c>
    </row>
    <row r="6" spans="1:2" ht="98.25" customHeight="1" x14ac:dyDescent="0.7">
      <c r="A6" s="193"/>
      <c r="B6" s="195" t="s">
        <v>175</v>
      </c>
    </row>
    <row r="7" spans="1:2" ht="90" customHeight="1" x14ac:dyDescent="0.7">
      <c r="A7" s="193"/>
      <c r="B7" s="195" t="s">
        <v>136</v>
      </c>
    </row>
    <row r="8" spans="1:2" ht="63" customHeight="1" x14ac:dyDescent="0.7">
      <c r="A8" s="193"/>
      <c r="B8" s="195" t="s">
        <v>143</v>
      </c>
    </row>
    <row r="9" spans="1:2" ht="30.75" x14ac:dyDescent="0.7">
      <c r="A9" s="193"/>
      <c r="B9" s="195" t="s">
        <v>132</v>
      </c>
    </row>
    <row r="10" spans="1:2" ht="123" x14ac:dyDescent="0.7">
      <c r="A10" s="193"/>
      <c r="B10" s="195" t="s">
        <v>134</v>
      </c>
    </row>
    <row r="11" spans="1:2" ht="30.75" x14ac:dyDescent="0.7">
      <c r="A11" s="193"/>
      <c r="B11" s="194" t="s">
        <v>137</v>
      </c>
    </row>
  </sheetData>
  <pageMargins left="0.27559055118110237" right="0.19685039370078741" top="0.23622047244094488" bottom="0.31496062992125984" header="0.27559055118110237" footer="0.27559055118110237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opLeftCell="A2" zoomScale="70" zoomScaleNormal="70" workbookViewId="0">
      <selection activeCell="A3" sqref="A3"/>
    </sheetView>
  </sheetViews>
  <sheetFormatPr defaultRowHeight="21.75" x14ac:dyDescent="0.5"/>
  <cols>
    <col min="1" max="1" width="97.7109375" customWidth="1"/>
  </cols>
  <sheetData>
    <row r="1" spans="1:2" ht="27.75" x14ac:dyDescent="0.5">
      <c r="A1" s="184" t="s">
        <v>155</v>
      </c>
    </row>
    <row r="2" spans="1:2" ht="27.75" x14ac:dyDescent="0.5">
      <c r="A2" s="184" t="s">
        <v>194</v>
      </c>
    </row>
    <row r="3" spans="1:2" ht="27.75" x14ac:dyDescent="0.5">
      <c r="A3" s="184" t="s">
        <v>154</v>
      </c>
    </row>
    <row r="4" spans="1:2" ht="27.75" x14ac:dyDescent="0.5">
      <c r="A4" s="184" t="s">
        <v>158</v>
      </c>
    </row>
    <row r="5" spans="1:2" ht="27.75" x14ac:dyDescent="0.5">
      <c r="A5" s="185"/>
    </row>
    <row r="6" spans="1:2" ht="29.25" x14ac:dyDescent="0.5">
      <c r="A6" s="187" t="s">
        <v>128</v>
      </c>
      <c r="B6" s="186"/>
    </row>
    <row r="7" spans="1:2" ht="12.75" customHeight="1" x14ac:dyDescent="0.5">
      <c r="A7" s="191"/>
    </row>
    <row r="8" spans="1:2" ht="123" x14ac:dyDescent="0.5">
      <c r="A8" s="190" t="s">
        <v>183</v>
      </c>
    </row>
    <row r="9" spans="1:2" ht="12.75" customHeight="1" x14ac:dyDescent="0.5">
      <c r="A9" s="191"/>
    </row>
    <row r="10" spans="1:2" ht="409.5" x14ac:dyDescent="0.5">
      <c r="A10" s="196" t="s">
        <v>171</v>
      </c>
    </row>
    <row r="11" spans="1:2" ht="12.75" customHeight="1" x14ac:dyDescent="0.5">
      <c r="A11" s="191"/>
    </row>
    <row r="12" spans="1:2" ht="153.75" x14ac:dyDescent="0.5">
      <c r="A12" s="190" t="s">
        <v>172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zoomScale="85" zoomScaleNormal="85" workbookViewId="0">
      <selection activeCell="A6" sqref="A6"/>
    </sheetView>
  </sheetViews>
  <sheetFormatPr defaultRowHeight="21.75" x14ac:dyDescent="0.5"/>
  <cols>
    <col min="1" max="1" width="94.7109375" customWidth="1"/>
  </cols>
  <sheetData>
    <row r="1" spans="1:1" ht="27.75" x14ac:dyDescent="0.5">
      <c r="A1" s="184" t="s">
        <v>156</v>
      </c>
    </row>
    <row r="2" spans="1:1" ht="27.75" x14ac:dyDescent="0.5">
      <c r="A2" s="184" t="str">
        <f>รายงานเปิด!A2</f>
        <v>ภาค ...................................... ประจำปีการศึกษา 2563</v>
      </c>
    </row>
    <row r="3" spans="1:1" ht="27.75" x14ac:dyDescent="0.5">
      <c r="A3" s="184" t="str">
        <f>รายงานเปิด!A3</f>
        <v>ณ  วิทยาลัยเทคนิค............................</v>
      </c>
    </row>
    <row r="4" spans="1:1" ht="27.75" x14ac:dyDescent="0.5">
      <c r="A4" s="184" t="str">
        <f>รายงานเปิด!A4</f>
        <v>วันที่ ………………………………………………</v>
      </c>
    </row>
    <row r="5" spans="1:1" ht="12.75" customHeight="1" x14ac:dyDescent="0.5">
      <c r="A5" s="189"/>
    </row>
    <row r="6" spans="1:1" ht="282" customHeight="1" x14ac:dyDescent="0.5">
      <c r="A6" s="190" t="s">
        <v>184</v>
      </c>
    </row>
    <row r="7" spans="1:1" ht="12.75" customHeight="1" x14ac:dyDescent="0.5">
      <c r="A7" s="189"/>
    </row>
    <row r="8" spans="1:1" ht="255.75" customHeight="1" x14ac:dyDescent="0.5">
      <c r="A8" s="190" t="s">
        <v>133</v>
      </c>
    </row>
    <row r="9" spans="1:1" ht="12.75" customHeight="1" x14ac:dyDescent="0.5">
      <c r="A9" s="189"/>
    </row>
    <row r="10" spans="1:1" ht="247.5" customHeight="1" x14ac:dyDescent="0.5">
      <c r="A10" s="190" t="s">
        <v>173</v>
      </c>
    </row>
    <row r="11" spans="1:1" ht="12.75" customHeight="1" x14ac:dyDescent="0.5">
      <c r="A11" s="189"/>
    </row>
    <row r="12" spans="1:1" ht="101.25" customHeight="1" x14ac:dyDescent="0.5">
      <c r="A12" s="190" t="s">
        <v>174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zoomScale="145" zoomScaleNormal="145" workbookViewId="0">
      <selection activeCell="B26" sqref="B26"/>
    </sheetView>
  </sheetViews>
  <sheetFormatPr defaultRowHeight="27.75" x14ac:dyDescent="0.65"/>
  <cols>
    <col min="1" max="1" width="11.42578125" style="164" customWidth="1"/>
    <col min="2" max="2" width="92.28515625" style="164" customWidth="1"/>
    <col min="3" max="3" width="9.140625" style="164" customWidth="1"/>
    <col min="4" max="16384" width="9.140625" style="164"/>
  </cols>
  <sheetData>
    <row r="1" spans="1:2" x14ac:dyDescent="0.65">
      <c r="A1" s="164" t="s">
        <v>138</v>
      </c>
    </row>
    <row r="3" spans="1:2" x14ac:dyDescent="0.65">
      <c r="A3" s="164" t="s">
        <v>139</v>
      </c>
      <c r="B3" s="164" t="s">
        <v>96</v>
      </c>
    </row>
    <row r="4" spans="1:2" x14ac:dyDescent="0.65">
      <c r="A4" s="164" t="s">
        <v>140</v>
      </c>
      <c r="B4" s="164" t="s">
        <v>97</v>
      </c>
    </row>
    <row r="5" spans="1:2" x14ac:dyDescent="0.65">
      <c r="A5" s="164" t="s">
        <v>141</v>
      </c>
      <c r="B5" s="164" t="s">
        <v>99</v>
      </c>
    </row>
    <row r="6" spans="1:2" x14ac:dyDescent="0.65">
      <c r="B6" s="164" t="s">
        <v>98</v>
      </c>
    </row>
    <row r="7" spans="1:2" x14ac:dyDescent="0.65">
      <c r="A7" s="164" t="s">
        <v>142</v>
      </c>
      <c r="B7" s="164" t="s">
        <v>101</v>
      </c>
    </row>
    <row r="8" spans="1:2" x14ac:dyDescent="0.65">
      <c r="B8" s="165" t="s">
        <v>107</v>
      </c>
    </row>
    <row r="9" spans="1:2" x14ac:dyDescent="0.65">
      <c r="A9" s="164" t="s">
        <v>100</v>
      </c>
      <c r="B9" s="165" t="s">
        <v>108</v>
      </c>
    </row>
    <row r="10" spans="1:2" x14ac:dyDescent="0.65">
      <c r="B10" s="165" t="s">
        <v>109</v>
      </c>
    </row>
    <row r="11" spans="1:2" x14ac:dyDescent="0.65">
      <c r="B11" s="165" t="s">
        <v>110</v>
      </c>
    </row>
    <row r="12" spans="1:2" x14ac:dyDescent="0.65">
      <c r="B12" s="165" t="s">
        <v>111</v>
      </c>
    </row>
    <row r="13" spans="1:2" x14ac:dyDescent="0.65">
      <c r="B13" s="165" t="s">
        <v>112</v>
      </c>
    </row>
    <row r="14" spans="1:2" x14ac:dyDescent="0.65">
      <c r="B14" s="165" t="s">
        <v>113</v>
      </c>
    </row>
    <row r="15" spans="1:2" x14ac:dyDescent="0.65">
      <c r="B15" s="165" t="s">
        <v>114</v>
      </c>
    </row>
    <row r="16" spans="1:2" x14ac:dyDescent="0.65">
      <c r="B16" s="165" t="s">
        <v>115</v>
      </c>
    </row>
    <row r="17" spans="2:2" x14ac:dyDescent="0.65">
      <c r="B17" s="165" t="s">
        <v>116</v>
      </c>
    </row>
    <row r="18" spans="2:2" x14ac:dyDescent="0.65">
      <c r="B18" s="165" t="s">
        <v>102</v>
      </c>
    </row>
    <row r="19" spans="2:2" x14ac:dyDescent="0.65">
      <c r="B19" s="165" t="s">
        <v>117</v>
      </c>
    </row>
    <row r="20" spans="2:2" x14ac:dyDescent="0.65">
      <c r="B20" s="165" t="s">
        <v>103</v>
      </c>
    </row>
    <row r="21" spans="2:2" x14ac:dyDescent="0.65">
      <c r="B21" s="165" t="s">
        <v>118</v>
      </c>
    </row>
    <row r="22" spans="2:2" x14ac:dyDescent="0.65">
      <c r="B22" s="165" t="s">
        <v>119</v>
      </c>
    </row>
    <row r="23" spans="2:2" x14ac:dyDescent="0.65">
      <c r="B23" s="165" t="s">
        <v>104</v>
      </c>
    </row>
    <row r="24" spans="2:2" x14ac:dyDescent="0.65">
      <c r="B24" s="165" t="s">
        <v>105</v>
      </c>
    </row>
    <row r="25" spans="2:2" x14ac:dyDescent="0.65">
      <c r="B25" s="165" t="s">
        <v>120</v>
      </c>
    </row>
    <row r="26" spans="2:2" x14ac:dyDescent="0.65">
      <c r="B26" s="165" t="s">
        <v>106</v>
      </c>
    </row>
  </sheetData>
  <pageMargins left="0.27559055118110237" right="0.19685039370078741" top="0.23622047244094488" bottom="0.31496062992125984" header="0.27559055118110237" footer="0.27559055118110237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zoomScale="70" zoomScaleNormal="70" workbookViewId="0">
      <selection activeCell="A12" sqref="A12"/>
    </sheetView>
  </sheetViews>
  <sheetFormatPr defaultRowHeight="21.75" x14ac:dyDescent="0.5"/>
  <cols>
    <col min="1" max="1" width="94.7109375" customWidth="1"/>
  </cols>
  <sheetData>
    <row r="1" spans="1:2" ht="27.75" x14ac:dyDescent="0.5">
      <c r="A1" s="184" t="s">
        <v>157</v>
      </c>
    </row>
    <row r="2" spans="1:2" ht="27.75" x14ac:dyDescent="0.5">
      <c r="A2" s="184" t="str">
        <f>รายงานเปิด!A2</f>
        <v>ภาค ...................................... ประจำปีการศึกษา 2563</v>
      </c>
    </row>
    <row r="3" spans="1:2" ht="27.75" x14ac:dyDescent="0.5">
      <c r="A3" s="184" t="str">
        <f>รายงานเปิด!A3</f>
        <v>ณ  วิทยาลัยเทคนิค............................</v>
      </c>
    </row>
    <row r="4" spans="1:2" ht="27.75" x14ac:dyDescent="0.5">
      <c r="A4" s="184" t="str">
        <f>รายงานเปิด!A4</f>
        <v>วันที่ ………………………………………………</v>
      </c>
    </row>
    <row r="5" spans="1:2" ht="27.75" x14ac:dyDescent="0.5">
      <c r="A5" s="185"/>
    </row>
    <row r="6" spans="1:2" ht="29.25" x14ac:dyDescent="0.5">
      <c r="A6" s="187" t="s">
        <v>128</v>
      </c>
      <c r="B6" s="186"/>
    </row>
    <row r="7" spans="1:2" ht="29.25" x14ac:dyDescent="0.5">
      <c r="A7" s="188"/>
    </row>
    <row r="8" spans="1:2" ht="153.75" x14ac:dyDescent="0.5">
      <c r="A8" s="190" t="s">
        <v>185</v>
      </c>
    </row>
    <row r="9" spans="1:2" ht="12.75" customHeight="1" x14ac:dyDescent="0.5">
      <c r="A9" s="191"/>
    </row>
    <row r="10" spans="1:2" ht="409.5" x14ac:dyDescent="0.5">
      <c r="A10" s="190" t="s">
        <v>170</v>
      </c>
    </row>
    <row r="12" spans="1:2" ht="153.75" x14ac:dyDescent="0.5">
      <c r="A12" s="190" t="s">
        <v>179</v>
      </c>
    </row>
  </sheetData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zoomScale="70" zoomScaleNormal="70" workbookViewId="0">
      <selection activeCell="A12" sqref="A12"/>
    </sheetView>
  </sheetViews>
  <sheetFormatPr defaultRowHeight="21.75" x14ac:dyDescent="0.5"/>
  <cols>
    <col min="1" max="1" width="94.7109375" customWidth="1"/>
  </cols>
  <sheetData>
    <row r="1" spans="1:2" ht="27.75" x14ac:dyDescent="0.5">
      <c r="A1" s="184" t="s">
        <v>187</v>
      </c>
    </row>
    <row r="2" spans="1:2" ht="27.75" x14ac:dyDescent="0.5">
      <c r="A2" s="184" t="str">
        <f>รายงานเปิด!A2</f>
        <v>ภาค ...................................... ประจำปีการศึกษา 2563</v>
      </c>
    </row>
    <row r="3" spans="1:2" ht="27.75" x14ac:dyDescent="0.5">
      <c r="A3" s="184" t="str">
        <f>รายงานเปิด!A3</f>
        <v>ณ  วิทยาลัยเทคนิค............................</v>
      </c>
    </row>
    <row r="4" spans="1:2" ht="27.75" x14ac:dyDescent="0.5">
      <c r="A4" s="184" t="str">
        <f>รายงานเปิด!A4</f>
        <v>วันที่ ………………………………………………</v>
      </c>
    </row>
    <row r="5" spans="1:2" ht="27.75" x14ac:dyDescent="0.5">
      <c r="A5" s="185"/>
    </row>
    <row r="6" spans="1:2" ht="29.25" x14ac:dyDescent="0.5">
      <c r="A6" s="187" t="s">
        <v>128</v>
      </c>
      <c r="B6" s="186"/>
    </row>
    <row r="7" spans="1:2" ht="29.25" x14ac:dyDescent="0.5">
      <c r="A7" s="188"/>
    </row>
    <row r="8" spans="1:2" ht="276.75" x14ac:dyDescent="0.5">
      <c r="A8" s="190" t="s">
        <v>186</v>
      </c>
    </row>
    <row r="9" spans="1:2" ht="12.75" customHeight="1" x14ac:dyDescent="0.5">
      <c r="A9" s="189"/>
    </row>
    <row r="10" spans="1:2" ht="246" x14ac:dyDescent="0.5">
      <c r="A10" s="190" t="s">
        <v>129</v>
      </c>
    </row>
    <row r="12" spans="1:2" ht="266.25" customHeight="1" x14ac:dyDescent="0.5">
      <c r="A12" s="190" t="s">
        <v>178</v>
      </c>
    </row>
  </sheetData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zoomScale="115" zoomScaleNormal="115" workbookViewId="0">
      <selection activeCell="C4" sqref="C4"/>
    </sheetView>
  </sheetViews>
  <sheetFormatPr defaultRowHeight="24" x14ac:dyDescent="0.55000000000000004"/>
  <cols>
    <col min="1" max="1" width="9.140625" style="10"/>
    <col min="2" max="3" width="66.140625" style="10" customWidth="1"/>
    <col min="4" max="16384" width="9.140625" style="10"/>
  </cols>
  <sheetData>
    <row r="1" spans="1:3" x14ac:dyDescent="0.55000000000000004">
      <c r="A1" s="166"/>
      <c r="B1" s="167" t="s">
        <v>121</v>
      </c>
      <c r="C1" s="167" t="s">
        <v>122</v>
      </c>
    </row>
    <row r="2" spans="1:3" ht="88.5" customHeight="1" x14ac:dyDescent="0.55000000000000004">
      <c r="A2" s="215" t="s">
        <v>151</v>
      </c>
      <c r="B2" s="169" t="s">
        <v>149</v>
      </c>
      <c r="C2" s="169" t="s">
        <v>150</v>
      </c>
    </row>
    <row r="3" spans="1:3" ht="138.75" customHeight="1" x14ac:dyDescent="0.55000000000000004">
      <c r="A3" s="168" t="s">
        <v>123</v>
      </c>
      <c r="B3" s="169" t="s">
        <v>126</v>
      </c>
      <c r="C3" s="169" t="s">
        <v>182</v>
      </c>
    </row>
    <row r="4" spans="1:3" ht="84" x14ac:dyDescent="0.55000000000000004">
      <c r="A4" s="168" t="s">
        <v>124</v>
      </c>
      <c r="B4" s="169" t="s">
        <v>180</v>
      </c>
      <c r="C4" s="169" t="s">
        <v>181</v>
      </c>
    </row>
    <row r="5" spans="1:3" ht="53.25" x14ac:dyDescent="0.55000000000000004">
      <c r="A5" s="168" t="s">
        <v>125</v>
      </c>
      <c r="B5" s="169" t="s">
        <v>177</v>
      </c>
      <c r="C5" s="169" t="s">
        <v>159</v>
      </c>
    </row>
    <row r="6" spans="1:3" x14ac:dyDescent="0.55000000000000004">
      <c r="A6" s="98" t="s">
        <v>5</v>
      </c>
      <c r="B6" s="10" t="s">
        <v>169</v>
      </c>
    </row>
  </sheetData>
  <pageMargins left="0.7" right="0.7" top="0.75" bottom="0.75" header="0.3" footer="0.3"/>
  <pageSetup paperSize="9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zoomScale="190" zoomScaleNormal="190" workbookViewId="0">
      <selection activeCell="A6" sqref="A6"/>
    </sheetView>
  </sheetViews>
  <sheetFormatPr defaultRowHeight="21.75" x14ac:dyDescent="0.5"/>
  <sheetData>
    <row r="1" spans="1:1" x14ac:dyDescent="0.5">
      <c r="A1" s="229" t="s">
        <v>167</v>
      </c>
    </row>
    <row r="2" spans="1:1" x14ac:dyDescent="0.5">
      <c r="A2" s="229" t="s">
        <v>160</v>
      </c>
    </row>
    <row r="3" spans="1:1" x14ac:dyDescent="0.5">
      <c r="A3" s="229" t="s">
        <v>161</v>
      </c>
    </row>
    <row r="4" spans="1:1" x14ac:dyDescent="0.5">
      <c r="A4" s="229" t="s">
        <v>168</v>
      </c>
    </row>
    <row r="5" spans="1:1" x14ac:dyDescent="0.5">
      <c r="A5" s="22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O125"/>
  <sheetViews>
    <sheetView zoomScale="70" zoomScaleNormal="70" workbookViewId="0">
      <selection activeCell="A2" sqref="A2:I2"/>
    </sheetView>
  </sheetViews>
  <sheetFormatPr defaultColWidth="9" defaultRowHeight="21.75" x14ac:dyDescent="0.5"/>
  <cols>
    <col min="1" max="1" width="5.140625" style="131" customWidth="1"/>
    <col min="2" max="2" width="14.7109375" style="131" hidden="1" customWidth="1"/>
    <col min="3" max="3" width="31.140625" style="132" customWidth="1"/>
    <col min="4" max="4" width="37.28515625" style="131" customWidth="1"/>
    <col min="5" max="5" width="18.5703125" style="130" customWidth="1"/>
    <col min="6" max="6" width="11.5703125" style="130" customWidth="1"/>
    <col min="7" max="7" width="18.5703125" style="130" customWidth="1"/>
    <col min="8" max="8" width="11.5703125" style="130" customWidth="1"/>
    <col min="9" max="9" width="11.140625" style="130" customWidth="1"/>
    <col min="10" max="16384" width="9" style="130"/>
  </cols>
  <sheetData>
    <row r="1" spans="1:14" ht="30.75" x14ac:dyDescent="0.7">
      <c r="A1" s="269" t="s">
        <v>222</v>
      </c>
      <c r="B1" s="269"/>
      <c r="C1" s="269"/>
      <c r="D1" s="269"/>
      <c r="E1" s="269"/>
      <c r="F1" s="269"/>
      <c r="G1" s="269"/>
      <c r="H1" s="269"/>
      <c r="I1" s="269"/>
    </row>
    <row r="2" spans="1:14" ht="30.75" customHeight="1" x14ac:dyDescent="0.65">
      <c r="A2" s="259">
        <f>มิติ!A2</f>
        <v>0</v>
      </c>
      <c r="B2" s="259"/>
      <c r="C2" s="259"/>
      <c r="D2" s="259"/>
      <c r="E2" s="259"/>
      <c r="F2" s="259"/>
      <c r="G2" s="259"/>
      <c r="H2" s="259"/>
      <c r="I2" s="259"/>
      <c r="J2" s="137"/>
      <c r="K2" s="137"/>
    </row>
    <row r="3" spans="1:14" ht="30.75" customHeight="1" x14ac:dyDescent="0.65">
      <c r="A3" s="260" t="str">
        <f>ลงทะเบียน!A3</f>
        <v>วันที่ ..........   ดำเนินการโดย ................... ณ  ..........................</v>
      </c>
      <c r="B3" s="260"/>
      <c r="C3" s="260"/>
      <c r="D3" s="260"/>
      <c r="E3" s="260"/>
      <c r="F3" s="260"/>
      <c r="G3" s="260"/>
      <c r="H3" s="260"/>
      <c r="I3" s="260"/>
      <c r="J3" s="136"/>
      <c r="K3" s="136"/>
    </row>
    <row r="4" spans="1:14" s="246" customFormat="1" ht="5.0999999999999996" customHeight="1" thickBot="1" x14ac:dyDescent="0.4">
      <c r="A4" s="244"/>
      <c r="B4" s="244"/>
      <c r="C4" s="244"/>
      <c r="D4" s="244"/>
      <c r="E4" s="244"/>
      <c r="F4" s="244"/>
      <c r="G4" s="244"/>
      <c r="H4" s="244"/>
      <c r="I4" s="244"/>
      <c r="J4" s="245"/>
      <c r="K4" s="245"/>
    </row>
    <row r="5" spans="1:14" ht="30.6" customHeight="1" thickBot="1" x14ac:dyDescent="0.55000000000000004">
      <c r="A5" s="170" t="s">
        <v>7</v>
      </c>
      <c r="B5" s="171" t="s">
        <v>51</v>
      </c>
      <c r="C5" s="171" t="s">
        <v>9</v>
      </c>
      <c r="D5" s="171" t="s">
        <v>11</v>
      </c>
      <c r="E5" s="171" t="s">
        <v>26</v>
      </c>
      <c r="F5" s="171" t="s">
        <v>91</v>
      </c>
      <c r="G5" s="171" t="s">
        <v>26</v>
      </c>
      <c r="H5" s="171" t="s">
        <v>92</v>
      </c>
      <c r="I5" s="172" t="s">
        <v>5</v>
      </c>
    </row>
    <row r="6" spans="1:14" s="133" customFormat="1" ht="30.6" customHeight="1" x14ac:dyDescent="0.55000000000000004">
      <c r="A6" s="263">
        <v>1</v>
      </c>
      <c r="B6" s="242" t="s">
        <v>52</v>
      </c>
      <c r="C6" s="265">
        <f>ลงทะเบียน!B6</f>
        <v>0</v>
      </c>
      <c r="D6" s="201" t="str">
        <f>CONCATENATE(ลงทะเบียน!C6,"  ",ลงทะเบียน!D6)</f>
        <v xml:space="preserve">  </v>
      </c>
      <c r="E6" s="201"/>
      <c r="F6" s="201"/>
      <c r="G6" s="201"/>
      <c r="H6" s="201"/>
      <c r="I6" s="175"/>
      <c r="L6" s="135"/>
      <c r="M6" s="135"/>
      <c r="N6" s="134"/>
    </row>
    <row r="7" spans="1:14" s="133" customFormat="1" ht="30.6" customHeight="1" x14ac:dyDescent="0.55000000000000004">
      <c r="A7" s="264"/>
      <c r="B7" s="203"/>
      <c r="C7" s="266"/>
      <c r="D7" s="203" t="str">
        <f>CONCATENATE(ลงทะเบียน!C7,"  ",ลงทะเบียน!D7)</f>
        <v xml:space="preserve">  </v>
      </c>
      <c r="E7" s="203"/>
      <c r="F7" s="203"/>
      <c r="G7" s="203"/>
      <c r="H7" s="203"/>
      <c r="I7" s="178"/>
      <c r="L7" s="135"/>
      <c r="M7" s="135"/>
      <c r="N7" s="134"/>
    </row>
    <row r="8" spans="1:14" s="133" customFormat="1" ht="30.6" customHeight="1" x14ac:dyDescent="0.55000000000000004">
      <c r="A8" s="264"/>
      <c r="B8" s="243"/>
      <c r="C8" s="266"/>
      <c r="D8" s="243" t="str">
        <f>CONCATENATE(ลงทะเบียน!C8,"  ",ลงทะเบียน!D8)</f>
        <v xml:space="preserve">  </v>
      </c>
      <c r="E8" s="243"/>
      <c r="F8" s="243"/>
      <c r="G8" s="243"/>
      <c r="H8" s="243"/>
      <c r="I8" s="183"/>
      <c r="L8" s="135"/>
      <c r="M8" s="135"/>
      <c r="N8" s="134"/>
    </row>
    <row r="9" spans="1:14" s="133" customFormat="1" ht="30.6" customHeight="1" thickBot="1" x14ac:dyDescent="0.6">
      <c r="A9" s="264"/>
      <c r="B9" s="243"/>
      <c r="C9" s="266"/>
      <c r="D9" s="179" t="str">
        <f>CONCATENATE(ลงทะเบียน!C9,"  ",ลงทะเบียน!D9)</f>
        <v xml:space="preserve">  </v>
      </c>
      <c r="E9" s="243"/>
      <c r="F9" s="243"/>
      <c r="G9" s="243"/>
      <c r="H9" s="243"/>
      <c r="I9" s="183"/>
      <c r="L9" s="135"/>
      <c r="M9" s="135"/>
      <c r="N9" s="134"/>
    </row>
    <row r="10" spans="1:14" s="133" customFormat="1" ht="30.6" customHeight="1" x14ac:dyDescent="0.55000000000000004">
      <c r="A10" s="263">
        <v>2</v>
      </c>
      <c r="B10" s="242" t="s">
        <v>53</v>
      </c>
      <c r="C10" s="265">
        <f>ลงทะเบียน!B10</f>
        <v>0</v>
      </c>
      <c r="D10" s="201" t="str">
        <f>CONCATENATE(ลงทะเบียน!C10,"  ",ลงทะเบียน!D10)</f>
        <v xml:space="preserve">  </v>
      </c>
      <c r="E10" s="201"/>
      <c r="F10" s="201"/>
      <c r="G10" s="201"/>
      <c r="H10" s="201"/>
      <c r="I10" s="175"/>
      <c r="L10" s="135"/>
      <c r="M10" s="135"/>
      <c r="N10" s="134"/>
    </row>
    <row r="11" spans="1:14" s="133" customFormat="1" ht="30.6" customHeight="1" x14ac:dyDescent="0.55000000000000004">
      <c r="A11" s="264"/>
      <c r="B11" s="203"/>
      <c r="C11" s="266"/>
      <c r="D11" s="203" t="str">
        <f>CONCATENATE(ลงทะเบียน!C11,"  ",ลงทะเบียน!D11)</f>
        <v xml:space="preserve">  </v>
      </c>
      <c r="E11" s="203"/>
      <c r="F11" s="203"/>
      <c r="G11" s="203"/>
      <c r="H11" s="203"/>
      <c r="I11" s="178"/>
      <c r="L11" s="135"/>
      <c r="M11" s="135"/>
      <c r="N11" s="134"/>
    </row>
    <row r="12" spans="1:14" s="133" customFormat="1" ht="30.6" customHeight="1" x14ac:dyDescent="0.55000000000000004">
      <c r="A12" s="264"/>
      <c r="B12" s="243"/>
      <c r="C12" s="266"/>
      <c r="D12" s="243" t="str">
        <f>CONCATENATE(ลงทะเบียน!C12,"  ",ลงทะเบียน!D12)</f>
        <v xml:space="preserve">  </v>
      </c>
      <c r="E12" s="243"/>
      <c r="F12" s="243"/>
      <c r="G12" s="243"/>
      <c r="H12" s="243"/>
      <c r="I12" s="183"/>
      <c r="L12" s="135"/>
      <c r="M12" s="135"/>
      <c r="N12" s="134"/>
    </row>
    <row r="13" spans="1:14" s="133" customFormat="1" ht="30.6" customHeight="1" thickBot="1" x14ac:dyDescent="0.6">
      <c r="A13" s="264"/>
      <c r="B13" s="243"/>
      <c r="C13" s="266"/>
      <c r="D13" s="179" t="str">
        <f>CONCATENATE(ลงทะเบียน!C13,"  ",ลงทะเบียน!D13)</f>
        <v xml:space="preserve">  </v>
      </c>
      <c r="E13" s="243"/>
      <c r="F13" s="243"/>
      <c r="G13" s="243"/>
      <c r="H13" s="243"/>
      <c r="I13" s="183"/>
      <c r="L13" s="135"/>
      <c r="M13" s="135"/>
      <c r="N13" s="134"/>
    </row>
    <row r="14" spans="1:14" s="133" customFormat="1" ht="30.6" customHeight="1" x14ac:dyDescent="0.55000000000000004">
      <c r="A14" s="263">
        <v>3</v>
      </c>
      <c r="B14" s="242" t="s">
        <v>54</v>
      </c>
      <c r="C14" s="265">
        <f>ลงทะเบียน!B14</f>
        <v>0</v>
      </c>
      <c r="D14" s="201" t="str">
        <f>CONCATENATE(ลงทะเบียน!C14,"  ",ลงทะเบียน!D14)</f>
        <v xml:space="preserve">  </v>
      </c>
      <c r="E14" s="201"/>
      <c r="F14" s="201"/>
      <c r="G14" s="201"/>
      <c r="H14" s="201"/>
      <c r="I14" s="175"/>
      <c r="L14" s="134"/>
      <c r="M14" s="134"/>
      <c r="N14" s="134"/>
    </row>
    <row r="15" spans="1:14" s="133" customFormat="1" ht="30.6" customHeight="1" x14ac:dyDescent="0.55000000000000004">
      <c r="A15" s="264"/>
      <c r="B15" s="203" t="s">
        <v>54</v>
      </c>
      <c r="C15" s="266"/>
      <c r="D15" s="203" t="str">
        <f>CONCATENATE(ลงทะเบียน!C15,"  ",ลงทะเบียน!D15)</f>
        <v xml:space="preserve">  </v>
      </c>
      <c r="E15" s="203"/>
      <c r="F15" s="203"/>
      <c r="G15" s="203"/>
      <c r="H15" s="203"/>
      <c r="I15" s="178"/>
      <c r="L15" s="134"/>
      <c r="M15" s="134"/>
      <c r="N15" s="134"/>
    </row>
    <row r="16" spans="1:14" s="133" customFormat="1" ht="30.6" customHeight="1" x14ac:dyDescent="0.55000000000000004">
      <c r="A16" s="264"/>
      <c r="B16" s="243"/>
      <c r="C16" s="266"/>
      <c r="D16" s="243" t="str">
        <f>CONCATENATE(ลงทะเบียน!C16,"  ",ลงทะเบียน!D16)</f>
        <v xml:space="preserve">  </v>
      </c>
      <c r="E16" s="243"/>
      <c r="F16" s="243"/>
      <c r="G16" s="243"/>
      <c r="H16" s="243"/>
      <c r="I16" s="183"/>
      <c r="L16" s="134"/>
      <c r="M16" s="134"/>
      <c r="N16" s="134"/>
    </row>
    <row r="17" spans="1:9" s="133" customFormat="1" ht="27.75" customHeight="1" thickBot="1" x14ac:dyDescent="0.6">
      <c r="A17" s="264"/>
      <c r="B17" s="243"/>
      <c r="C17" s="266"/>
      <c r="D17" s="179" t="str">
        <f>CONCATENATE(ลงทะเบียน!C17,"  ",ลงทะเบียน!D17)</f>
        <v xml:space="preserve">  </v>
      </c>
      <c r="E17" s="243"/>
      <c r="F17" s="243"/>
      <c r="G17" s="243"/>
      <c r="H17" s="243"/>
      <c r="I17" s="183"/>
    </row>
    <row r="18" spans="1:9" s="133" customFormat="1" ht="30.6" customHeight="1" x14ac:dyDescent="0.55000000000000004">
      <c r="A18" s="263">
        <v>4</v>
      </c>
      <c r="B18" s="242" t="s">
        <v>55</v>
      </c>
      <c r="C18" s="265">
        <f>ลงทะเบียน!B18</f>
        <v>0</v>
      </c>
      <c r="D18" s="201" t="str">
        <f>CONCATENATE(ลงทะเบียน!C18,"  ",ลงทะเบียน!D18)</f>
        <v xml:space="preserve">  </v>
      </c>
      <c r="E18" s="201"/>
      <c r="F18" s="201"/>
      <c r="G18" s="201"/>
      <c r="H18" s="201"/>
      <c r="I18" s="175"/>
    </row>
    <row r="19" spans="1:9" s="133" customFormat="1" ht="30.6" customHeight="1" x14ac:dyDescent="0.55000000000000004">
      <c r="A19" s="264"/>
      <c r="B19" s="203"/>
      <c r="C19" s="266"/>
      <c r="D19" s="203" t="str">
        <f>CONCATENATE(ลงทะเบียน!C19,"  ",ลงทะเบียน!D19)</f>
        <v xml:space="preserve">  </v>
      </c>
      <c r="E19" s="203"/>
      <c r="F19" s="203"/>
      <c r="G19" s="203"/>
      <c r="H19" s="203"/>
      <c r="I19" s="178"/>
    </row>
    <row r="20" spans="1:9" s="133" customFormat="1" ht="30.6" customHeight="1" x14ac:dyDescent="0.55000000000000004">
      <c r="A20" s="264"/>
      <c r="B20" s="243"/>
      <c r="C20" s="266"/>
      <c r="D20" s="243" t="str">
        <f>CONCATENATE(ลงทะเบียน!C20,"  ",ลงทะเบียน!D20)</f>
        <v xml:space="preserve">  </v>
      </c>
      <c r="E20" s="243"/>
      <c r="F20" s="243"/>
      <c r="G20" s="243"/>
      <c r="H20" s="243"/>
      <c r="I20" s="183"/>
    </row>
    <row r="21" spans="1:9" s="133" customFormat="1" ht="30.6" customHeight="1" thickBot="1" x14ac:dyDescent="0.6">
      <c r="A21" s="264"/>
      <c r="B21" s="243"/>
      <c r="C21" s="266"/>
      <c r="D21" s="179" t="str">
        <f>CONCATENATE(ลงทะเบียน!C21,"  ",ลงทะเบียน!D21)</f>
        <v xml:space="preserve">  </v>
      </c>
      <c r="E21" s="243"/>
      <c r="F21" s="243"/>
      <c r="G21" s="243"/>
      <c r="H21" s="243"/>
      <c r="I21" s="183"/>
    </row>
    <row r="22" spans="1:9" s="133" customFormat="1" ht="30.6" customHeight="1" x14ac:dyDescent="0.55000000000000004">
      <c r="A22" s="263">
        <v>5</v>
      </c>
      <c r="B22" s="242" t="s">
        <v>56</v>
      </c>
      <c r="C22" s="265">
        <f>ลงทะเบียน!B22</f>
        <v>0</v>
      </c>
      <c r="D22" s="201" t="str">
        <f>CONCATENATE(ลงทะเบียน!C22,"  ",ลงทะเบียน!D22)</f>
        <v xml:space="preserve">  </v>
      </c>
      <c r="E22" s="201"/>
      <c r="F22" s="201"/>
      <c r="G22" s="201"/>
      <c r="H22" s="201"/>
      <c r="I22" s="175"/>
    </row>
    <row r="23" spans="1:9" s="133" customFormat="1" ht="30.6" customHeight="1" x14ac:dyDescent="0.55000000000000004">
      <c r="A23" s="264"/>
      <c r="B23" s="203" t="s">
        <v>56</v>
      </c>
      <c r="C23" s="266"/>
      <c r="D23" s="203" t="str">
        <f>CONCATENATE(ลงทะเบียน!C23,"  ",ลงทะเบียน!D23)</f>
        <v xml:space="preserve">  </v>
      </c>
      <c r="E23" s="203"/>
      <c r="F23" s="203"/>
      <c r="G23" s="203"/>
      <c r="H23" s="203"/>
      <c r="I23" s="178"/>
    </row>
    <row r="24" spans="1:9" s="133" customFormat="1" ht="30.6" customHeight="1" x14ac:dyDescent="0.55000000000000004">
      <c r="A24" s="264"/>
      <c r="B24" s="243"/>
      <c r="C24" s="266"/>
      <c r="D24" s="243" t="str">
        <f>CONCATENATE(ลงทะเบียน!C24,"  ",ลงทะเบียน!D24)</f>
        <v xml:space="preserve">  </v>
      </c>
      <c r="E24" s="243"/>
      <c r="F24" s="243"/>
      <c r="G24" s="243"/>
      <c r="H24" s="243"/>
      <c r="I24" s="183"/>
    </row>
    <row r="25" spans="1:9" s="133" customFormat="1" ht="30.6" customHeight="1" thickBot="1" x14ac:dyDescent="0.6">
      <c r="A25" s="264"/>
      <c r="B25" s="243"/>
      <c r="C25" s="266"/>
      <c r="D25" s="179" t="str">
        <f>CONCATENATE(ลงทะเบียน!C25,"  ",ลงทะเบียน!D25)</f>
        <v xml:space="preserve">  </v>
      </c>
      <c r="E25" s="243"/>
      <c r="F25" s="243"/>
      <c r="G25" s="243"/>
      <c r="H25" s="243"/>
      <c r="I25" s="183"/>
    </row>
    <row r="26" spans="1:9" s="133" customFormat="1" ht="32.25" hidden="1" customHeight="1" x14ac:dyDescent="0.55000000000000004">
      <c r="A26" s="263">
        <v>6</v>
      </c>
      <c r="B26" s="242" t="s">
        <v>59</v>
      </c>
      <c r="C26" s="265">
        <f>ลงทะเบียน!B26</f>
        <v>0</v>
      </c>
      <c r="D26" s="201" t="str">
        <f>CONCATENATE(ลงทะเบียน!C26,"  ",ลงทะเบียน!D26)</f>
        <v xml:space="preserve">  </v>
      </c>
      <c r="E26" s="201"/>
      <c r="F26" s="201"/>
      <c r="G26" s="201"/>
      <c r="H26" s="201"/>
      <c r="I26" s="175"/>
    </row>
    <row r="27" spans="1:9" s="133" customFormat="1" ht="33" hidden="1" customHeight="1" x14ac:dyDescent="0.55000000000000004">
      <c r="A27" s="264"/>
      <c r="B27" s="203"/>
      <c r="C27" s="266"/>
      <c r="D27" s="203" t="str">
        <f>CONCATENATE(ลงทะเบียน!C27,"  ",ลงทะเบียน!D27)</f>
        <v xml:space="preserve">  </v>
      </c>
      <c r="E27" s="203"/>
      <c r="F27" s="203"/>
      <c r="G27" s="203"/>
      <c r="H27" s="203"/>
      <c r="I27" s="178"/>
    </row>
    <row r="28" spans="1:9" s="133" customFormat="1" ht="33" hidden="1" customHeight="1" x14ac:dyDescent="0.55000000000000004">
      <c r="A28" s="264"/>
      <c r="B28" s="243"/>
      <c r="C28" s="266"/>
      <c r="D28" s="243" t="str">
        <f>CONCATENATE(ลงทะเบียน!C28,"  ",ลงทะเบียน!D28)</f>
        <v xml:space="preserve">  </v>
      </c>
      <c r="E28" s="243"/>
      <c r="F28" s="243"/>
      <c r="G28" s="243"/>
      <c r="H28" s="243"/>
      <c r="I28" s="183"/>
    </row>
    <row r="29" spans="1:9" s="133" customFormat="1" ht="33" hidden="1" customHeight="1" thickBot="1" x14ac:dyDescent="0.6">
      <c r="A29" s="264"/>
      <c r="B29" s="243"/>
      <c r="C29" s="266"/>
      <c r="D29" s="179" t="str">
        <f>CONCATENATE(ลงทะเบียน!C29,"  ",ลงทะเบียน!D29)</f>
        <v xml:space="preserve">  </v>
      </c>
      <c r="E29" s="243"/>
      <c r="F29" s="243"/>
      <c r="G29" s="243"/>
      <c r="H29" s="243"/>
      <c r="I29" s="183"/>
    </row>
    <row r="30" spans="1:9" s="133" customFormat="1" ht="30.6" hidden="1" customHeight="1" x14ac:dyDescent="0.55000000000000004">
      <c r="A30" s="263">
        <v>7</v>
      </c>
      <c r="B30" s="242" t="s">
        <v>57</v>
      </c>
      <c r="C30" s="265">
        <f>ลงทะเบียน!B30</f>
        <v>0</v>
      </c>
      <c r="D30" s="201" t="str">
        <f>CONCATENATE(ลงทะเบียน!C30,"  ",ลงทะเบียน!D30)</f>
        <v xml:space="preserve">  </v>
      </c>
      <c r="E30" s="201"/>
      <c r="F30" s="201"/>
      <c r="G30" s="201"/>
      <c r="H30" s="201"/>
      <c r="I30" s="175"/>
    </row>
    <row r="31" spans="1:9" s="133" customFormat="1" ht="30.6" hidden="1" customHeight="1" x14ac:dyDescent="0.55000000000000004">
      <c r="A31" s="264"/>
      <c r="B31" s="203"/>
      <c r="C31" s="266"/>
      <c r="D31" s="203" t="str">
        <f>CONCATENATE(ลงทะเบียน!C31,"  ",ลงทะเบียน!D31)</f>
        <v xml:space="preserve">  </v>
      </c>
      <c r="E31" s="203"/>
      <c r="F31" s="203"/>
      <c r="G31" s="203"/>
      <c r="H31" s="203"/>
      <c r="I31" s="178"/>
    </row>
    <row r="32" spans="1:9" s="133" customFormat="1" ht="30.6" hidden="1" customHeight="1" x14ac:dyDescent="0.55000000000000004">
      <c r="A32" s="264"/>
      <c r="B32" s="243"/>
      <c r="C32" s="266"/>
      <c r="D32" s="243" t="str">
        <f>CONCATENATE(ลงทะเบียน!C32,"  ",ลงทะเบียน!D32)</f>
        <v xml:space="preserve">  </v>
      </c>
      <c r="E32" s="243"/>
      <c r="F32" s="243"/>
      <c r="G32" s="243"/>
      <c r="H32" s="243"/>
      <c r="I32" s="183"/>
    </row>
    <row r="33" spans="1:15" s="133" customFormat="1" ht="30.6" hidden="1" customHeight="1" thickBot="1" x14ac:dyDescent="0.6">
      <c r="A33" s="264"/>
      <c r="B33" s="243"/>
      <c r="C33" s="266"/>
      <c r="D33" s="179" t="str">
        <f>CONCATENATE(ลงทะเบียน!C33,"  ",ลงทะเบียน!D33)</f>
        <v xml:space="preserve">  </v>
      </c>
      <c r="E33" s="243"/>
      <c r="F33" s="243"/>
      <c r="G33" s="243"/>
      <c r="H33" s="243"/>
      <c r="I33" s="183"/>
    </row>
    <row r="34" spans="1:15" s="133" customFormat="1" ht="30.6" hidden="1" customHeight="1" x14ac:dyDescent="0.55000000000000004">
      <c r="A34" s="263">
        <v>8</v>
      </c>
      <c r="B34" s="242" t="s">
        <v>58</v>
      </c>
      <c r="C34" s="265">
        <f>ลงทะเบียน!B34</f>
        <v>0</v>
      </c>
      <c r="D34" s="201" t="str">
        <f>CONCATENATE(ลงทะเบียน!C34,"  ",ลงทะเบียน!D34)</f>
        <v xml:space="preserve">  </v>
      </c>
      <c r="E34" s="201"/>
      <c r="F34" s="201"/>
      <c r="G34" s="201"/>
      <c r="H34" s="201"/>
      <c r="I34" s="175"/>
    </row>
    <row r="35" spans="1:15" s="133" customFormat="1" ht="30.6" hidden="1" customHeight="1" x14ac:dyDescent="0.55000000000000004">
      <c r="A35" s="264"/>
      <c r="B35" s="203"/>
      <c r="C35" s="266"/>
      <c r="D35" s="203" t="str">
        <f>CONCATENATE(ลงทะเบียน!C35,"  ",ลงทะเบียน!D35)</f>
        <v xml:space="preserve">  </v>
      </c>
      <c r="E35" s="203"/>
      <c r="F35" s="203"/>
      <c r="G35" s="203"/>
      <c r="H35" s="203"/>
      <c r="I35" s="178"/>
    </row>
    <row r="36" spans="1:15" s="133" customFormat="1" ht="30.6" hidden="1" customHeight="1" x14ac:dyDescent="0.55000000000000004">
      <c r="A36" s="264"/>
      <c r="B36" s="243"/>
      <c r="C36" s="266"/>
      <c r="D36" s="243" t="str">
        <f>CONCATENATE(ลงทะเบียน!C36,"  ",ลงทะเบียน!D36)</f>
        <v xml:space="preserve">  </v>
      </c>
      <c r="E36" s="243"/>
      <c r="F36" s="243"/>
      <c r="G36" s="243"/>
      <c r="H36" s="243"/>
      <c r="I36" s="183"/>
    </row>
    <row r="37" spans="1:15" s="133" customFormat="1" ht="30.6" hidden="1" customHeight="1" thickBot="1" x14ac:dyDescent="0.6">
      <c r="A37" s="264"/>
      <c r="B37" s="243"/>
      <c r="C37" s="266"/>
      <c r="D37" s="179" t="str">
        <f>CONCATENATE(ลงทะเบียน!C37,"  ",ลงทะเบียน!D37)</f>
        <v xml:space="preserve">  </v>
      </c>
      <c r="E37" s="243"/>
      <c r="F37" s="243"/>
      <c r="G37" s="243"/>
      <c r="H37" s="243"/>
      <c r="I37" s="183"/>
    </row>
    <row r="38" spans="1:15" s="133" customFormat="1" ht="30.6" hidden="1" customHeight="1" x14ac:dyDescent="0.55000000000000004">
      <c r="A38" s="263">
        <v>9</v>
      </c>
      <c r="B38" s="242"/>
      <c r="C38" s="265">
        <f>ลงทะเบียน!B38</f>
        <v>0</v>
      </c>
      <c r="D38" s="201" t="str">
        <f>CONCATENATE(ลงทะเบียน!C38,"  ",ลงทะเบียน!D38)</f>
        <v xml:space="preserve">  </v>
      </c>
      <c r="E38" s="201"/>
      <c r="F38" s="201"/>
      <c r="G38" s="201"/>
      <c r="H38" s="201"/>
      <c r="I38" s="175"/>
    </row>
    <row r="39" spans="1:15" s="133" customFormat="1" ht="33" hidden="1" customHeight="1" x14ac:dyDescent="0.55000000000000004">
      <c r="A39" s="264"/>
      <c r="B39" s="203" t="s">
        <v>60</v>
      </c>
      <c r="C39" s="266"/>
      <c r="D39" s="203" t="str">
        <f>CONCATENATE(ลงทะเบียน!C39,"  ",ลงทะเบียน!D39)</f>
        <v xml:space="preserve">  </v>
      </c>
      <c r="E39" s="203"/>
      <c r="F39" s="203"/>
      <c r="G39" s="203"/>
      <c r="H39" s="203"/>
      <c r="I39" s="178"/>
    </row>
    <row r="40" spans="1:15" s="133" customFormat="1" ht="33" hidden="1" customHeight="1" x14ac:dyDescent="0.55000000000000004">
      <c r="A40" s="264"/>
      <c r="B40" s="243"/>
      <c r="C40" s="266"/>
      <c r="D40" s="243" t="str">
        <f>CONCATENATE(ลงทะเบียน!C40,"  ",ลงทะเบียน!D40)</f>
        <v xml:space="preserve">  </v>
      </c>
      <c r="E40" s="243"/>
      <c r="F40" s="243"/>
      <c r="G40" s="243"/>
      <c r="H40" s="243"/>
      <c r="I40" s="183"/>
    </row>
    <row r="41" spans="1:15" s="133" customFormat="1" ht="32.25" hidden="1" customHeight="1" thickBot="1" x14ac:dyDescent="0.6">
      <c r="A41" s="264"/>
      <c r="B41" s="243"/>
      <c r="C41" s="266"/>
      <c r="D41" s="179" t="str">
        <f>CONCATENATE(ลงทะเบียน!C41,"  ",ลงทะเบียน!D41)</f>
        <v xml:space="preserve">  </v>
      </c>
      <c r="E41" s="243"/>
      <c r="F41" s="243"/>
      <c r="G41" s="243"/>
      <c r="H41" s="243"/>
      <c r="I41" s="183"/>
    </row>
    <row r="42" spans="1:15" s="133" customFormat="1" ht="34.5" hidden="1" customHeight="1" x14ac:dyDescent="0.55000000000000004">
      <c r="A42" s="263">
        <v>10</v>
      </c>
      <c r="B42" s="242"/>
      <c r="C42" s="265">
        <f>ลงทะเบียน!B42</f>
        <v>0</v>
      </c>
      <c r="D42" s="201" t="str">
        <f>CONCATENATE(ลงทะเบียน!C42,"  ",ลงทะเบียน!D42)</f>
        <v xml:space="preserve">  </v>
      </c>
      <c r="E42" s="201"/>
      <c r="F42" s="201"/>
      <c r="G42" s="201"/>
      <c r="H42" s="201"/>
      <c r="I42" s="175"/>
    </row>
    <row r="43" spans="1:15" s="133" customFormat="1" ht="30.6" hidden="1" customHeight="1" x14ac:dyDescent="0.55000000000000004">
      <c r="A43" s="264"/>
      <c r="B43" s="203" t="s">
        <v>61</v>
      </c>
      <c r="C43" s="266"/>
      <c r="D43" s="203" t="str">
        <f>CONCATENATE(ลงทะเบียน!C43,"  ",ลงทะเบียน!D43)</f>
        <v xml:space="preserve">  </v>
      </c>
      <c r="E43" s="203"/>
      <c r="F43" s="203"/>
      <c r="G43" s="203"/>
      <c r="H43" s="203"/>
      <c r="I43" s="178"/>
    </row>
    <row r="44" spans="1:15" s="133" customFormat="1" ht="30.6" hidden="1" customHeight="1" x14ac:dyDescent="0.55000000000000004">
      <c r="A44" s="264"/>
      <c r="B44" s="243"/>
      <c r="C44" s="266"/>
      <c r="D44" s="243" t="str">
        <f>CONCATENATE(ลงทะเบียน!C44,"  ",ลงทะเบียน!D44)</f>
        <v xml:space="preserve">  </v>
      </c>
      <c r="E44" s="243"/>
      <c r="F44" s="243"/>
      <c r="G44" s="243"/>
      <c r="H44" s="243"/>
      <c r="I44" s="183"/>
    </row>
    <row r="45" spans="1:15" s="133" customFormat="1" ht="30.6" hidden="1" customHeight="1" thickBot="1" x14ac:dyDescent="0.6">
      <c r="A45" s="264"/>
      <c r="B45" s="243"/>
      <c r="C45" s="266"/>
      <c r="D45" s="179" t="str">
        <f>CONCATENATE(ลงทะเบียน!C45,"  ",ลงทะเบียน!D45)</f>
        <v xml:space="preserve">  </v>
      </c>
      <c r="E45" s="243"/>
      <c r="F45" s="243"/>
      <c r="G45" s="243"/>
      <c r="H45" s="243"/>
      <c r="I45" s="183"/>
      <c r="L45" s="130"/>
      <c r="M45" s="130"/>
      <c r="N45" s="130"/>
      <c r="O45" s="130"/>
    </row>
    <row r="46" spans="1:15" s="133" customFormat="1" ht="30.6" hidden="1" customHeight="1" x14ac:dyDescent="0.55000000000000004">
      <c r="A46" s="263">
        <v>11</v>
      </c>
      <c r="B46" s="242"/>
      <c r="C46" s="265">
        <f>ลงทะเบียน!B46</f>
        <v>0</v>
      </c>
      <c r="D46" s="201" t="str">
        <f>CONCATENATE(ลงทะเบียน!C46,"  ",ลงทะเบียน!D46)</f>
        <v xml:space="preserve">  </v>
      </c>
      <c r="E46" s="201"/>
      <c r="F46" s="201"/>
      <c r="G46" s="201"/>
      <c r="H46" s="201"/>
      <c r="I46" s="175"/>
      <c r="L46" s="130"/>
      <c r="M46" s="130"/>
      <c r="N46" s="130"/>
      <c r="O46" s="130"/>
    </row>
    <row r="47" spans="1:15" s="133" customFormat="1" ht="30.6" hidden="1" customHeight="1" x14ac:dyDescent="0.55000000000000004">
      <c r="A47" s="264"/>
      <c r="B47" s="203" t="s">
        <v>60</v>
      </c>
      <c r="C47" s="266"/>
      <c r="D47" s="203" t="str">
        <f>CONCATENATE(ลงทะเบียน!C47,"  ",ลงทะเบียน!D47)</f>
        <v xml:space="preserve">  </v>
      </c>
      <c r="E47" s="203"/>
      <c r="F47" s="203"/>
      <c r="G47" s="203"/>
      <c r="H47" s="203"/>
      <c r="I47" s="178"/>
      <c r="L47" s="130"/>
      <c r="M47" s="130"/>
      <c r="N47" s="130"/>
      <c r="O47" s="130"/>
    </row>
    <row r="48" spans="1:15" s="133" customFormat="1" ht="30.6" hidden="1" customHeight="1" x14ac:dyDescent="0.55000000000000004">
      <c r="A48" s="264"/>
      <c r="B48" s="243"/>
      <c r="C48" s="266"/>
      <c r="D48" s="243" t="str">
        <f>CONCATENATE(ลงทะเบียน!C48,"  ",ลงทะเบียน!D48)</f>
        <v xml:space="preserve">  </v>
      </c>
      <c r="E48" s="243"/>
      <c r="F48" s="243"/>
      <c r="G48" s="243"/>
      <c r="H48" s="243"/>
      <c r="I48" s="183"/>
      <c r="L48" s="130"/>
      <c r="M48" s="130"/>
      <c r="N48" s="130"/>
      <c r="O48" s="130"/>
    </row>
    <row r="49" spans="1:15" s="133" customFormat="1" ht="30.6" hidden="1" customHeight="1" thickBot="1" x14ac:dyDescent="0.6">
      <c r="A49" s="264"/>
      <c r="B49" s="243"/>
      <c r="C49" s="266"/>
      <c r="D49" s="179" t="str">
        <f>CONCATENATE(ลงทะเบียน!C49,"  ",ลงทะเบียน!D49)</f>
        <v xml:space="preserve">  </v>
      </c>
      <c r="E49" s="243"/>
      <c r="F49" s="243"/>
      <c r="G49" s="243"/>
      <c r="H49" s="243"/>
      <c r="I49" s="183"/>
      <c r="L49" s="130"/>
      <c r="M49" s="130"/>
      <c r="N49" s="130"/>
      <c r="O49" s="130"/>
    </row>
    <row r="50" spans="1:15" s="133" customFormat="1" ht="30.6" hidden="1" customHeight="1" x14ac:dyDescent="0.55000000000000004">
      <c r="A50" s="263">
        <v>12</v>
      </c>
      <c r="B50" s="242"/>
      <c r="C50" s="265">
        <f>ลงทะเบียน!B50</f>
        <v>0</v>
      </c>
      <c r="D50" s="201" t="str">
        <f>CONCATENATE(ลงทะเบียน!C50,"  ",ลงทะเบียน!D50)</f>
        <v xml:space="preserve">  </v>
      </c>
      <c r="E50" s="201"/>
      <c r="F50" s="201"/>
      <c r="G50" s="201"/>
      <c r="H50" s="201"/>
      <c r="I50" s="175"/>
      <c r="L50" s="130"/>
      <c r="M50" s="130"/>
      <c r="N50" s="130"/>
      <c r="O50" s="130"/>
    </row>
    <row r="51" spans="1:15" s="133" customFormat="1" ht="32.25" hidden="1" customHeight="1" x14ac:dyDescent="0.55000000000000004">
      <c r="A51" s="264"/>
      <c r="B51" s="203" t="s">
        <v>58</v>
      </c>
      <c r="C51" s="266"/>
      <c r="D51" s="203" t="str">
        <f>CONCATENATE(ลงทะเบียน!C51,"  ",ลงทะเบียน!D51)</f>
        <v xml:space="preserve">  </v>
      </c>
      <c r="E51" s="203"/>
      <c r="F51" s="203"/>
      <c r="G51" s="203"/>
      <c r="H51" s="203"/>
      <c r="I51" s="178"/>
      <c r="L51" s="130"/>
      <c r="M51" s="130"/>
      <c r="N51" s="130"/>
      <c r="O51" s="130"/>
    </row>
    <row r="52" spans="1:15" s="133" customFormat="1" ht="32.25" hidden="1" customHeight="1" x14ac:dyDescent="0.55000000000000004">
      <c r="A52" s="264"/>
      <c r="B52" s="243"/>
      <c r="C52" s="266"/>
      <c r="D52" s="243" t="str">
        <f>CONCATENATE(ลงทะเบียน!C52,"  ",ลงทะเบียน!D52)</f>
        <v xml:space="preserve">  </v>
      </c>
      <c r="E52" s="243"/>
      <c r="F52" s="243"/>
      <c r="G52" s="243"/>
      <c r="H52" s="243"/>
      <c r="I52" s="183"/>
      <c r="L52" s="130"/>
      <c r="M52" s="130"/>
      <c r="N52" s="130"/>
      <c r="O52" s="130"/>
    </row>
    <row r="53" spans="1:15" s="133" customFormat="1" ht="32.25" hidden="1" customHeight="1" thickBot="1" x14ac:dyDescent="0.6">
      <c r="A53" s="264"/>
      <c r="B53" s="243"/>
      <c r="C53" s="266"/>
      <c r="D53" s="179" t="str">
        <f>CONCATENATE(ลงทะเบียน!C53,"  ",ลงทะเบียน!D53)</f>
        <v xml:space="preserve">  </v>
      </c>
      <c r="E53" s="243"/>
      <c r="F53" s="243"/>
      <c r="G53" s="243"/>
      <c r="H53" s="243"/>
      <c r="I53" s="183"/>
      <c r="L53" s="130"/>
      <c r="M53" s="130"/>
      <c r="N53" s="130"/>
      <c r="O53" s="130"/>
    </row>
    <row r="54" spans="1:15" s="133" customFormat="1" ht="33.75" hidden="1" customHeight="1" x14ac:dyDescent="0.55000000000000004">
      <c r="A54" s="263">
        <v>13</v>
      </c>
      <c r="B54" s="242"/>
      <c r="C54" s="265">
        <f>ลงทะเบียน!B54</f>
        <v>0</v>
      </c>
      <c r="D54" s="201" t="str">
        <f>CONCATENATE(ลงทะเบียน!C54,"  ",ลงทะเบียน!D54)</f>
        <v xml:space="preserve">  </v>
      </c>
      <c r="E54" s="201"/>
      <c r="F54" s="201"/>
      <c r="G54" s="201"/>
      <c r="H54" s="201"/>
      <c r="I54" s="175"/>
      <c r="L54" s="130"/>
      <c r="M54" s="130"/>
      <c r="N54" s="130"/>
      <c r="O54" s="130"/>
    </row>
    <row r="55" spans="1:15" ht="30.6" hidden="1" customHeight="1" x14ac:dyDescent="0.55000000000000004">
      <c r="A55" s="264"/>
      <c r="B55" s="203" t="s">
        <v>54</v>
      </c>
      <c r="C55" s="266"/>
      <c r="D55" s="203" t="str">
        <f>CONCATENATE(ลงทะเบียน!C55,"  ",ลงทะเบียน!D55)</f>
        <v xml:space="preserve">  </v>
      </c>
      <c r="E55" s="203"/>
      <c r="F55" s="203"/>
      <c r="G55" s="203"/>
      <c r="H55" s="203"/>
      <c r="I55" s="178"/>
    </row>
    <row r="56" spans="1:15" ht="30.6" hidden="1" customHeight="1" x14ac:dyDescent="0.55000000000000004">
      <c r="A56" s="264"/>
      <c r="B56" s="243"/>
      <c r="C56" s="266"/>
      <c r="D56" s="243" t="str">
        <f>CONCATENATE(ลงทะเบียน!C56,"  ",ลงทะเบียน!D56)</f>
        <v xml:space="preserve">  </v>
      </c>
      <c r="E56" s="243"/>
      <c r="F56" s="243"/>
      <c r="G56" s="243"/>
      <c r="H56" s="243"/>
      <c r="I56" s="183"/>
    </row>
    <row r="57" spans="1:15" ht="30.6" hidden="1" customHeight="1" thickBot="1" x14ac:dyDescent="0.6">
      <c r="A57" s="264"/>
      <c r="B57" s="243"/>
      <c r="C57" s="266"/>
      <c r="D57" s="179" t="str">
        <f>CONCATENATE(ลงทะเบียน!C57,"  ",ลงทะเบียน!D57)</f>
        <v xml:space="preserve">  </v>
      </c>
      <c r="E57" s="243"/>
      <c r="F57" s="243"/>
      <c r="G57" s="243"/>
      <c r="H57" s="243"/>
      <c r="I57" s="183"/>
    </row>
    <row r="58" spans="1:15" ht="30.6" hidden="1" customHeight="1" x14ac:dyDescent="0.55000000000000004">
      <c r="A58" s="263">
        <v>14</v>
      </c>
      <c r="B58" s="242"/>
      <c r="C58" s="265">
        <f>ลงทะเบียน!B58</f>
        <v>0</v>
      </c>
      <c r="D58" s="201" t="str">
        <f>CONCATENATE(ลงทะเบียน!C58,"  ",ลงทะเบียน!D58)</f>
        <v xml:space="preserve">  </v>
      </c>
      <c r="E58" s="201"/>
      <c r="F58" s="201"/>
      <c r="G58" s="201"/>
      <c r="H58" s="201"/>
      <c r="I58" s="175"/>
    </row>
    <row r="59" spans="1:15" ht="30.6" hidden="1" customHeight="1" x14ac:dyDescent="0.55000000000000004">
      <c r="A59" s="264"/>
      <c r="B59" s="203" t="s">
        <v>62</v>
      </c>
      <c r="C59" s="266"/>
      <c r="D59" s="203" t="str">
        <f>CONCATENATE(ลงทะเบียน!C59,"  ",ลงทะเบียน!D59)</f>
        <v xml:space="preserve">  </v>
      </c>
      <c r="E59" s="203"/>
      <c r="F59" s="203"/>
      <c r="G59" s="203"/>
      <c r="H59" s="203"/>
      <c r="I59" s="178"/>
    </row>
    <row r="60" spans="1:15" ht="30.6" hidden="1" customHeight="1" x14ac:dyDescent="0.55000000000000004">
      <c r="A60" s="264"/>
      <c r="B60" s="243"/>
      <c r="C60" s="266"/>
      <c r="D60" s="243" t="str">
        <f>CONCATENATE(ลงทะเบียน!C60,"  ",ลงทะเบียน!D60)</f>
        <v xml:space="preserve">  </v>
      </c>
      <c r="E60" s="243"/>
      <c r="F60" s="243"/>
      <c r="G60" s="243"/>
      <c r="H60" s="243"/>
      <c r="I60" s="183"/>
    </row>
    <row r="61" spans="1:15" ht="30.6" hidden="1" customHeight="1" thickBot="1" x14ac:dyDescent="0.6">
      <c r="A61" s="264"/>
      <c r="B61" s="243"/>
      <c r="C61" s="266"/>
      <c r="D61" s="179" t="str">
        <f>CONCATENATE(ลงทะเบียน!C61,"  ",ลงทะเบียน!D61)</f>
        <v xml:space="preserve">  </v>
      </c>
      <c r="E61" s="243"/>
      <c r="F61" s="243"/>
      <c r="G61" s="243"/>
      <c r="H61" s="243"/>
      <c r="I61" s="183"/>
    </row>
    <row r="62" spans="1:15" ht="30.6" hidden="1" customHeight="1" x14ac:dyDescent="0.55000000000000004">
      <c r="A62" s="263">
        <v>15</v>
      </c>
      <c r="B62" s="242"/>
      <c r="C62" s="265">
        <f>ลงทะเบียน!B62</f>
        <v>0</v>
      </c>
      <c r="D62" s="201" t="str">
        <f>CONCATENATE(ลงทะเบียน!C62,"  ",ลงทะเบียน!D62)</f>
        <v xml:space="preserve">  </v>
      </c>
      <c r="E62" s="201"/>
      <c r="F62" s="201"/>
      <c r="G62" s="201"/>
      <c r="H62" s="201"/>
      <c r="I62" s="175"/>
    </row>
    <row r="63" spans="1:15" ht="30.6" hidden="1" customHeight="1" x14ac:dyDescent="0.55000000000000004">
      <c r="A63" s="264"/>
      <c r="B63" s="203" t="s">
        <v>53</v>
      </c>
      <c r="C63" s="266"/>
      <c r="D63" s="203" t="str">
        <f>CONCATENATE(ลงทะเบียน!C63,"  ",ลงทะเบียน!D63)</f>
        <v xml:space="preserve">  </v>
      </c>
      <c r="E63" s="203"/>
      <c r="F63" s="203"/>
      <c r="G63" s="203"/>
      <c r="H63" s="203"/>
      <c r="I63" s="178"/>
    </row>
    <row r="64" spans="1:15" ht="30.6" hidden="1" customHeight="1" x14ac:dyDescent="0.55000000000000004">
      <c r="A64" s="264"/>
      <c r="B64" s="243"/>
      <c r="C64" s="266"/>
      <c r="D64" s="243" t="str">
        <f>CONCATENATE(ลงทะเบียน!C64,"  ",ลงทะเบียน!D64)</f>
        <v xml:space="preserve">  </v>
      </c>
      <c r="E64" s="243"/>
      <c r="F64" s="243"/>
      <c r="G64" s="243"/>
      <c r="H64" s="243"/>
      <c r="I64" s="183"/>
    </row>
    <row r="65" spans="1:9" ht="30.6" hidden="1" customHeight="1" thickBot="1" x14ac:dyDescent="0.6">
      <c r="A65" s="264"/>
      <c r="B65" s="243"/>
      <c r="C65" s="266"/>
      <c r="D65" s="179" t="str">
        <f>CONCATENATE(ลงทะเบียน!C65,"  ",ลงทะเบียน!D65)</f>
        <v xml:space="preserve">  </v>
      </c>
      <c r="E65" s="243"/>
      <c r="F65" s="243"/>
      <c r="G65" s="243"/>
      <c r="H65" s="243"/>
      <c r="I65" s="183"/>
    </row>
    <row r="66" spans="1:9" ht="30.6" hidden="1" customHeight="1" x14ac:dyDescent="0.55000000000000004">
      <c r="A66" s="263">
        <v>16</v>
      </c>
      <c r="B66" s="242"/>
      <c r="C66" s="265">
        <f>ลงทะเบียน!B66</f>
        <v>0</v>
      </c>
      <c r="D66" s="201" t="str">
        <f>CONCATENATE(ลงทะเบียน!C66,"  ",ลงทะเบียน!D66)</f>
        <v xml:space="preserve">  </v>
      </c>
      <c r="E66" s="201"/>
      <c r="F66" s="201"/>
      <c r="G66" s="201"/>
      <c r="H66" s="201"/>
      <c r="I66" s="175"/>
    </row>
    <row r="67" spans="1:9" ht="30.6" hidden="1" customHeight="1" x14ac:dyDescent="0.55000000000000004">
      <c r="A67" s="264"/>
      <c r="B67" s="203" t="s">
        <v>55</v>
      </c>
      <c r="C67" s="266"/>
      <c r="D67" s="203" t="str">
        <f>CONCATENATE(ลงทะเบียน!C67,"  ",ลงทะเบียน!D67)</f>
        <v xml:space="preserve">  </v>
      </c>
      <c r="E67" s="203"/>
      <c r="F67" s="203"/>
      <c r="G67" s="203"/>
      <c r="H67" s="203"/>
      <c r="I67" s="178"/>
    </row>
    <row r="68" spans="1:9" ht="30.6" hidden="1" customHeight="1" x14ac:dyDescent="0.55000000000000004">
      <c r="A68" s="264"/>
      <c r="B68" s="243"/>
      <c r="C68" s="266"/>
      <c r="D68" s="243" t="str">
        <f>CONCATENATE(ลงทะเบียน!C68,"  ",ลงทะเบียน!D68)</f>
        <v xml:space="preserve">  </v>
      </c>
      <c r="E68" s="243"/>
      <c r="F68" s="243"/>
      <c r="G68" s="243"/>
      <c r="H68" s="243"/>
      <c r="I68" s="183"/>
    </row>
    <row r="69" spans="1:9" ht="30.6" hidden="1" customHeight="1" thickBot="1" x14ac:dyDescent="0.6">
      <c r="A69" s="264"/>
      <c r="B69" s="243"/>
      <c r="C69" s="266"/>
      <c r="D69" s="179" t="str">
        <f>CONCATENATE(ลงทะเบียน!C69,"  ",ลงทะเบียน!D69)</f>
        <v xml:space="preserve">  </v>
      </c>
      <c r="E69" s="243"/>
      <c r="F69" s="243"/>
      <c r="G69" s="243"/>
      <c r="H69" s="243"/>
      <c r="I69" s="183"/>
    </row>
    <row r="70" spans="1:9" ht="30.6" hidden="1" customHeight="1" x14ac:dyDescent="0.55000000000000004">
      <c r="A70" s="263">
        <v>17</v>
      </c>
      <c r="B70" s="242"/>
      <c r="C70" s="265">
        <f>ลงทะเบียน!B69</f>
        <v>0</v>
      </c>
      <c r="D70" s="201" t="str">
        <f>CONCATENATE(ลงทะเบียน!C70,"  ",ลงทะเบียน!D70)</f>
        <v xml:space="preserve">  </v>
      </c>
      <c r="E70" s="201"/>
      <c r="F70" s="201"/>
      <c r="G70" s="201"/>
      <c r="H70" s="201"/>
      <c r="I70" s="175"/>
    </row>
    <row r="71" spans="1:9" ht="30.6" hidden="1" customHeight="1" x14ac:dyDescent="0.55000000000000004">
      <c r="A71" s="264"/>
      <c r="B71" s="203" t="s">
        <v>55</v>
      </c>
      <c r="C71" s="266"/>
      <c r="D71" s="203" t="str">
        <f>CONCATENATE(ลงทะเบียน!C71,"  ",ลงทะเบียน!D71)</f>
        <v xml:space="preserve">  </v>
      </c>
      <c r="E71" s="203"/>
      <c r="F71" s="203"/>
      <c r="G71" s="203"/>
      <c r="H71" s="203"/>
      <c r="I71" s="178"/>
    </row>
    <row r="72" spans="1:9" ht="30.6" hidden="1" customHeight="1" x14ac:dyDescent="0.55000000000000004">
      <c r="A72" s="264"/>
      <c r="B72" s="243"/>
      <c r="C72" s="266"/>
      <c r="D72" s="243" t="str">
        <f>CONCATENATE(ลงทะเบียน!C72,"  ",ลงทะเบียน!D72)</f>
        <v xml:space="preserve">  </v>
      </c>
      <c r="E72" s="243"/>
      <c r="F72" s="243"/>
      <c r="G72" s="243"/>
      <c r="H72" s="243"/>
      <c r="I72" s="183"/>
    </row>
    <row r="73" spans="1:9" ht="30.6" hidden="1" customHeight="1" thickBot="1" x14ac:dyDescent="0.6">
      <c r="A73" s="264"/>
      <c r="B73" s="243"/>
      <c r="C73" s="266"/>
      <c r="D73" s="179" t="str">
        <f>CONCATENATE(ลงทะเบียน!C73,"  ",ลงทะเบียน!D73)</f>
        <v xml:space="preserve">  </v>
      </c>
      <c r="E73" s="243"/>
      <c r="F73" s="243"/>
      <c r="G73" s="243"/>
      <c r="H73" s="243"/>
      <c r="I73" s="183"/>
    </row>
    <row r="74" spans="1:9" ht="30.6" hidden="1" customHeight="1" x14ac:dyDescent="0.55000000000000004">
      <c r="A74" s="263">
        <v>18</v>
      </c>
      <c r="B74" s="242"/>
      <c r="C74" s="265">
        <f>ลงทะเบียน!B73</f>
        <v>0</v>
      </c>
      <c r="D74" s="201" t="str">
        <f>CONCATENATE(ลงทะเบียน!C74,"  ",ลงทะเบียน!D74)</f>
        <v xml:space="preserve">  </v>
      </c>
      <c r="E74" s="201"/>
      <c r="F74" s="201"/>
      <c r="G74" s="201"/>
      <c r="H74" s="201"/>
      <c r="I74" s="175"/>
    </row>
    <row r="75" spans="1:9" ht="30.6" hidden="1" customHeight="1" x14ac:dyDescent="0.55000000000000004">
      <c r="A75" s="264"/>
      <c r="B75" s="203" t="s">
        <v>55</v>
      </c>
      <c r="C75" s="266"/>
      <c r="D75" s="203" t="str">
        <f>CONCATENATE(ลงทะเบียน!C75,"  ",ลงทะเบียน!D75)</f>
        <v xml:space="preserve">  </v>
      </c>
      <c r="E75" s="203"/>
      <c r="F75" s="203"/>
      <c r="G75" s="203"/>
      <c r="H75" s="203"/>
      <c r="I75" s="178"/>
    </row>
    <row r="76" spans="1:9" ht="30.6" hidden="1" customHeight="1" x14ac:dyDescent="0.55000000000000004">
      <c r="A76" s="264"/>
      <c r="B76" s="243"/>
      <c r="C76" s="266"/>
      <c r="D76" s="243" t="str">
        <f>CONCATENATE(ลงทะเบียน!C76,"  ",ลงทะเบียน!D76)</f>
        <v xml:space="preserve">  </v>
      </c>
      <c r="E76" s="243"/>
      <c r="F76" s="243"/>
      <c r="G76" s="243"/>
      <c r="H76" s="243"/>
      <c r="I76" s="183"/>
    </row>
    <row r="77" spans="1:9" ht="30.6" hidden="1" customHeight="1" thickBot="1" x14ac:dyDescent="0.6">
      <c r="A77" s="264"/>
      <c r="B77" s="243"/>
      <c r="C77" s="266"/>
      <c r="D77" s="179" t="str">
        <f>CONCATENATE(ลงทะเบียน!C77,"  ",ลงทะเบียน!D77)</f>
        <v xml:space="preserve">  </v>
      </c>
      <c r="E77" s="243"/>
      <c r="F77" s="243"/>
      <c r="G77" s="243"/>
      <c r="H77" s="243"/>
      <c r="I77" s="183"/>
    </row>
    <row r="78" spans="1:9" ht="30.6" hidden="1" customHeight="1" x14ac:dyDescent="0.55000000000000004">
      <c r="A78" s="263">
        <v>19</v>
      </c>
      <c r="B78" s="242"/>
      <c r="C78" s="265">
        <f>ลงทะเบียน!B75</f>
        <v>0</v>
      </c>
      <c r="D78" s="201" t="str">
        <f>CONCATENATE(ลงทะเบียน!C78,"  ",ลงทะเบียน!D78)</f>
        <v xml:space="preserve">  </v>
      </c>
      <c r="E78" s="201"/>
      <c r="F78" s="201"/>
      <c r="G78" s="201"/>
      <c r="H78" s="201"/>
      <c r="I78" s="175"/>
    </row>
    <row r="79" spans="1:9" ht="30.6" hidden="1" customHeight="1" x14ac:dyDescent="0.55000000000000004">
      <c r="A79" s="264"/>
      <c r="B79" s="203" t="s">
        <v>55</v>
      </c>
      <c r="C79" s="266"/>
      <c r="D79" s="203" t="str">
        <f>CONCATENATE(ลงทะเบียน!C79,"  ",ลงทะเบียน!D79)</f>
        <v xml:space="preserve">  </v>
      </c>
      <c r="E79" s="203"/>
      <c r="F79" s="203"/>
      <c r="G79" s="203"/>
      <c r="H79" s="203"/>
      <c r="I79" s="178"/>
    </row>
    <row r="80" spans="1:9" ht="30.6" hidden="1" customHeight="1" x14ac:dyDescent="0.55000000000000004">
      <c r="A80" s="264"/>
      <c r="B80" s="243"/>
      <c r="C80" s="266"/>
      <c r="D80" s="243" t="str">
        <f>CONCATENATE(ลงทะเบียน!C80,"  ",ลงทะเบียน!D80)</f>
        <v xml:space="preserve">  </v>
      </c>
      <c r="E80" s="243"/>
      <c r="F80" s="243"/>
      <c r="G80" s="243"/>
      <c r="H80" s="243"/>
      <c r="I80" s="183"/>
    </row>
    <row r="81" spans="1:9" ht="30.6" hidden="1" customHeight="1" thickBot="1" x14ac:dyDescent="0.6">
      <c r="A81" s="264"/>
      <c r="B81" s="243"/>
      <c r="C81" s="266"/>
      <c r="D81" s="179" t="str">
        <f>CONCATENATE(ลงทะเบียน!C81,"  ",ลงทะเบียน!D81)</f>
        <v xml:space="preserve">  </v>
      </c>
      <c r="E81" s="243"/>
      <c r="F81" s="243"/>
      <c r="G81" s="243"/>
      <c r="H81" s="243"/>
      <c r="I81" s="183"/>
    </row>
    <row r="82" spans="1:9" ht="30.6" hidden="1" customHeight="1" x14ac:dyDescent="0.55000000000000004">
      <c r="A82" s="263">
        <v>20</v>
      </c>
      <c r="B82" s="242"/>
      <c r="C82" s="265">
        <f>ลงทะเบียน!B78</f>
        <v>0</v>
      </c>
      <c r="D82" s="201" t="str">
        <f>CONCATENATE(ลงทะเบียน!C82,"  ",ลงทะเบียน!D82)</f>
        <v xml:space="preserve">  </v>
      </c>
      <c r="E82" s="201"/>
      <c r="F82" s="201"/>
      <c r="G82" s="201"/>
      <c r="H82" s="201"/>
      <c r="I82" s="175"/>
    </row>
    <row r="83" spans="1:9" ht="30.6" hidden="1" customHeight="1" x14ac:dyDescent="0.55000000000000004">
      <c r="A83" s="264"/>
      <c r="B83" s="203" t="s">
        <v>55</v>
      </c>
      <c r="C83" s="266"/>
      <c r="D83" s="203" t="str">
        <f>CONCATENATE(ลงทะเบียน!C83,"  ",ลงทะเบียน!D83)</f>
        <v xml:space="preserve">  </v>
      </c>
      <c r="E83" s="203"/>
      <c r="F83" s="203"/>
      <c r="G83" s="203"/>
      <c r="H83" s="203"/>
      <c r="I83" s="178"/>
    </row>
    <row r="84" spans="1:9" ht="30.6" hidden="1" customHeight="1" x14ac:dyDescent="0.55000000000000004">
      <c r="A84" s="264"/>
      <c r="B84" s="243"/>
      <c r="C84" s="266"/>
      <c r="D84" s="243" t="str">
        <f>CONCATENATE(ลงทะเบียน!C84,"  ",ลงทะเบียน!D84)</f>
        <v xml:space="preserve">  </v>
      </c>
      <c r="E84" s="243"/>
      <c r="F84" s="243"/>
      <c r="G84" s="243"/>
      <c r="H84" s="243"/>
      <c r="I84" s="183"/>
    </row>
    <row r="85" spans="1:9" ht="30.6" hidden="1" customHeight="1" thickBot="1" x14ac:dyDescent="0.6">
      <c r="A85" s="264"/>
      <c r="B85" s="243"/>
      <c r="C85" s="266"/>
      <c r="D85" s="179" t="str">
        <f>CONCATENATE(ลงทะเบียน!C85,"  ",ลงทะเบียน!D85)</f>
        <v xml:space="preserve">  </v>
      </c>
      <c r="E85" s="243"/>
      <c r="F85" s="243"/>
      <c r="G85" s="243"/>
      <c r="H85" s="243"/>
      <c r="I85" s="183"/>
    </row>
    <row r="86" spans="1:9" ht="30.6" hidden="1" customHeight="1" x14ac:dyDescent="0.55000000000000004">
      <c r="A86" s="263">
        <v>21</v>
      </c>
      <c r="B86" s="242"/>
      <c r="C86" s="265">
        <f>ลงทะเบียน!B81</f>
        <v>0</v>
      </c>
      <c r="D86" s="201" t="str">
        <f>CONCATENATE(ลงทะเบียน!C86,"  ",ลงทะเบียน!D86)</f>
        <v xml:space="preserve">  </v>
      </c>
      <c r="E86" s="201"/>
      <c r="F86" s="201"/>
      <c r="G86" s="201"/>
      <c r="H86" s="201"/>
      <c r="I86" s="175"/>
    </row>
    <row r="87" spans="1:9" ht="30.6" hidden="1" customHeight="1" x14ac:dyDescent="0.55000000000000004">
      <c r="A87" s="264"/>
      <c r="B87" s="203" t="s">
        <v>55</v>
      </c>
      <c r="C87" s="266"/>
      <c r="D87" s="203" t="str">
        <f>CONCATENATE(ลงทะเบียน!C87,"  ",ลงทะเบียน!D87)</f>
        <v xml:space="preserve">  </v>
      </c>
      <c r="E87" s="203"/>
      <c r="F87" s="203"/>
      <c r="G87" s="203"/>
      <c r="H87" s="203"/>
      <c r="I87" s="178"/>
    </row>
    <row r="88" spans="1:9" ht="30.6" hidden="1" customHeight="1" x14ac:dyDescent="0.55000000000000004">
      <c r="A88" s="264"/>
      <c r="B88" s="243"/>
      <c r="C88" s="266"/>
      <c r="D88" s="243" t="str">
        <f>CONCATENATE(ลงทะเบียน!C88,"  ",ลงทะเบียน!D88)</f>
        <v xml:space="preserve">  </v>
      </c>
      <c r="E88" s="243"/>
      <c r="F88" s="243"/>
      <c r="G88" s="243"/>
      <c r="H88" s="243"/>
      <c r="I88" s="183"/>
    </row>
    <row r="89" spans="1:9" ht="30.6" hidden="1" customHeight="1" thickBot="1" x14ac:dyDescent="0.6">
      <c r="A89" s="264"/>
      <c r="B89" s="243"/>
      <c r="C89" s="266"/>
      <c r="D89" s="179" t="str">
        <f>CONCATENATE(ลงทะเบียน!C89,"  ",ลงทะเบียน!D89)</f>
        <v xml:space="preserve">  </v>
      </c>
      <c r="E89" s="243"/>
      <c r="F89" s="243"/>
      <c r="G89" s="243"/>
      <c r="H89" s="243"/>
      <c r="I89" s="183"/>
    </row>
    <row r="90" spans="1:9" ht="30.6" hidden="1" customHeight="1" x14ac:dyDescent="0.55000000000000004">
      <c r="A90" s="263">
        <v>22</v>
      </c>
      <c r="B90" s="242"/>
      <c r="C90" s="265">
        <f>ลงทะเบียน!B85</f>
        <v>0</v>
      </c>
      <c r="D90" s="201" t="str">
        <f>CONCATENATE(ลงทะเบียน!C90,"  ",ลงทะเบียน!D90)</f>
        <v xml:space="preserve">  </v>
      </c>
      <c r="E90" s="201"/>
      <c r="F90" s="201"/>
      <c r="G90" s="201"/>
      <c r="H90" s="201"/>
      <c r="I90" s="175"/>
    </row>
    <row r="91" spans="1:9" ht="30.6" hidden="1" customHeight="1" x14ac:dyDescent="0.55000000000000004">
      <c r="A91" s="264"/>
      <c r="B91" s="203" t="s">
        <v>55</v>
      </c>
      <c r="C91" s="266"/>
      <c r="D91" s="203" t="str">
        <f>CONCATENATE(ลงทะเบียน!C91,"  ",ลงทะเบียน!D91)</f>
        <v xml:space="preserve">  </v>
      </c>
      <c r="E91" s="203"/>
      <c r="F91" s="203"/>
      <c r="G91" s="203"/>
      <c r="H91" s="203"/>
      <c r="I91" s="178"/>
    </row>
    <row r="92" spans="1:9" ht="30.6" hidden="1" customHeight="1" x14ac:dyDescent="0.55000000000000004">
      <c r="A92" s="264"/>
      <c r="B92" s="243"/>
      <c r="C92" s="266"/>
      <c r="D92" s="243" t="str">
        <f>CONCATENATE(ลงทะเบียน!C92,"  ",ลงทะเบียน!D92)</f>
        <v xml:space="preserve">  </v>
      </c>
      <c r="E92" s="243"/>
      <c r="F92" s="243"/>
      <c r="G92" s="243"/>
      <c r="H92" s="243"/>
      <c r="I92" s="183"/>
    </row>
    <row r="93" spans="1:9" ht="30.6" hidden="1" customHeight="1" thickBot="1" x14ac:dyDescent="0.6">
      <c r="A93" s="264"/>
      <c r="B93" s="243"/>
      <c r="C93" s="266"/>
      <c r="D93" s="179" t="str">
        <f>CONCATENATE(ลงทะเบียน!C93,"  ",ลงทะเบียน!D93)</f>
        <v xml:space="preserve">  </v>
      </c>
      <c r="E93" s="243"/>
      <c r="F93" s="243"/>
      <c r="G93" s="243"/>
      <c r="H93" s="243"/>
      <c r="I93" s="183"/>
    </row>
    <row r="94" spans="1:9" ht="30.6" hidden="1" customHeight="1" x14ac:dyDescent="0.55000000000000004">
      <c r="A94" s="263">
        <v>23</v>
      </c>
      <c r="B94" s="242"/>
      <c r="C94" s="265">
        <f>ลงทะเบียน!B89</f>
        <v>0</v>
      </c>
      <c r="D94" s="201" t="str">
        <f>CONCATENATE(ลงทะเบียน!C94,"  ",ลงทะเบียน!D94)</f>
        <v xml:space="preserve">  </v>
      </c>
      <c r="E94" s="201"/>
      <c r="F94" s="201"/>
      <c r="G94" s="201"/>
      <c r="H94" s="201"/>
      <c r="I94" s="175"/>
    </row>
    <row r="95" spans="1:9" ht="30.6" hidden="1" customHeight="1" x14ac:dyDescent="0.55000000000000004">
      <c r="A95" s="264"/>
      <c r="B95" s="203"/>
      <c r="C95" s="266"/>
      <c r="D95" s="203" t="str">
        <f>CONCATENATE(ลงทะเบียน!C95,"  ",ลงทะเบียน!D95)</f>
        <v xml:space="preserve">  </v>
      </c>
      <c r="E95" s="203"/>
      <c r="F95" s="203"/>
      <c r="G95" s="203"/>
      <c r="H95" s="203"/>
      <c r="I95" s="178"/>
    </row>
    <row r="96" spans="1:9" ht="30.6" hidden="1" customHeight="1" x14ac:dyDescent="0.55000000000000004">
      <c r="A96" s="264"/>
      <c r="B96" s="243"/>
      <c r="C96" s="266"/>
      <c r="D96" s="243" t="str">
        <f>CONCATENATE(ลงทะเบียน!C96,"  ",ลงทะเบียน!D96)</f>
        <v xml:space="preserve">  </v>
      </c>
      <c r="E96" s="243"/>
      <c r="F96" s="243"/>
      <c r="G96" s="243"/>
      <c r="H96" s="243"/>
      <c r="I96" s="183"/>
    </row>
    <row r="97" spans="1:9" ht="30.6" hidden="1" customHeight="1" thickBot="1" x14ac:dyDescent="0.6">
      <c r="A97" s="264"/>
      <c r="B97" s="243" t="s">
        <v>55</v>
      </c>
      <c r="C97" s="266"/>
      <c r="D97" s="179" t="str">
        <f>CONCATENATE(ลงทะเบียน!C97,"  ",ลงทะเบียน!D97)</f>
        <v xml:space="preserve">  </v>
      </c>
      <c r="E97" s="243"/>
      <c r="F97" s="243"/>
      <c r="G97" s="243"/>
      <c r="H97" s="243"/>
      <c r="I97" s="183"/>
    </row>
    <row r="98" spans="1:9" ht="30.6" hidden="1" customHeight="1" x14ac:dyDescent="0.55000000000000004">
      <c r="A98" s="263">
        <v>24</v>
      </c>
      <c r="B98" s="242"/>
      <c r="C98" s="265">
        <f>ลงทะเบียน!B91</f>
        <v>0</v>
      </c>
      <c r="D98" s="201" t="str">
        <f>CONCATENATE(ลงทะเบียน!C98,"  ",ลงทะเบียน!D98)</f>
        <v xml:space="preserve">  </v>
      </c>
      <c r="E98" s="201"/>
      <c r="F98" s="201"/>
      <c r="G98" s="201"/>
      <c r="H98" s="201"/>
      <c r="I98" s="175"/>
    </row>
    <row r="99" spans="1:9" ht="30.6" hidden="1" customHeight="1" x14ac:dyDescent="0.55000000000000004">
      <c r="A99" s="264"/>
      <c r="B99" s="203"/>
      <c r="C99" s="266"/>
      <c r="D99" s="203" t="str">
        <f>CONCATENATE(ลงทะเบียน!C99,"  ",ลงทะเบียน!D99)</f>
        <v xml:space="preserve">  </v>
      </c>
      <c r="E99" s="203"/>
      <c r="F99" s="203"/>
      <c r="G99" s="203"/>
      <c r="H99" s="203"/>
      <c r="I99" s="178"/>
    </row>
    <row r="100" spans="1:9" ht="30.6" hidden="1" customHeight="1" x14ac:dyDescent="0.55000000000000004">
      <c r="A100" s="264"/>
      <c r="B100" s="243"/>
      <c r="C100" s="266"/>
      <c r="D100" s="243" t="str">
        <f>CONCATENATE(ลงทะเบียน!C100,"  ",ลงทะเบียน!D100)</f>
        <v xml:space="preserve">  </v>
      </c>
      <c r="E100" s="243"/>
      <c r="F100" s="243"/>
      <c r="G100" s="243"/>
      <c r="H100" s="243"/>
      <c r="I100" s="183"/>
    </row>
    <row r="101" spans="1:9" ht="30.6" hidden="1" customHeight="1" thickBot="1" x14ac:dyDescent="0.6">
      <c r="A101" s="264"/>
      <c r="B101" s="243" t="s">
        <v>55</v>
      </c>
      <c r="C101" s="266"/>
      <c r="D101" s="179" t="str">
        <f>CONCATENATE(ลงทะเบียน!C101,"  ",ลงทะเบียน!D101)</f>
        <v xml:space="preserve">  </v>
      </c>
      <c r="E101" s="243"/>
      <c r="F101" s="243"/>
      <c r="G101" s="243"/>
      <c r="H101" s="243"/>
      <c r="I101" s="183"/>
    </row>
    <row r="102" spans="1:9" ht="30.6" hidden="1" customHeight="1" x14ac:dyDescent="0.55000000000000004">
      <c r="A102" s="263">
        <v>25</v>
      </c>
      <c r="B102" s="242"/>
      <c r="C102" s="265">
        <f>ลงทะเบียน!B94</f>
        <v>0</v>
      </c>
      <c r="D102" s="201" t="str">
        <f>CONCATENATE(ลงทะเบียน!C102,"  ",ลงทะเบียน!D102)</f>
        <v xml:space="preserve">  </v>
      </c>
      <c r="E102" s="201"/>
      <c r="F102" s="201"/>
      <c r="G102" s="201"/>
      <c r="H102" s="201"/>
      <c r="I102" s="175"/>
    </row>
    <row r="103" spans="1:9" ht="30.6" hidden="1" customHeight="1" x14ac:dyDescent="0.55000000000000004">
      <c r="A103" s="264"/>
      <c r="B103" s="203"/>
      <c r="C103" s="266"/>
      <c r="D103" s="203" t="str">
        <f>CONCATENATE(ลงทะเบียน!C103,"  ",ลงทะเบียน!D103)</f>
        <v xml:space="preserve">  </v>
      </c>
      <c r="E103" s="203"/>
      <c r="F103" s="203"/>
      <c r="G103" s="203"/>
      <c r="H103" s="203"/>
      <c r="I103" s="178"/>
    </row>
    <row r="104" spans="1:9" ht="30.6" hidden="1" customHeight="1" x14ac:dyDescent="0.55000000000000004">
      <c r="A104" s="264"/>
      <c r="B104" s="243"/>
      <c r="C104" s="266"/>
      <c r="D104" s="243" t="str">
        <f>CONCATENATE(ลงทะเบียน!C104,"  ",ลงทะเบียน!D104)</f>
        <v xml:space="preserve">  </v>
      </c>
      <c r="E104" s="243"/>
      <c r="F104" s="243"/>
      <c r="G104" s="243"/>
      <c r="H104" s="243"/>
      <c r="I104" s="183"/>
    </row>
    <row r="105" spans="1:9" ht="30.6" hidden="1" customHeight="1" thickBot="1" x14ac:dyDescent="0.6">
      <c r="A105" s="264"/>
      <c r="B105" s="243" t="s">
        <v>55</v>
      </c>
      <c r="C105" s="266"/>
      <c r="D105" s="179" t="str">
        <f>CONCATENATE(ลงทะเบียน!C105,"  ",ลงทะเบียน!D105)</f>
        <v xml:space="preserve">  </v>
      </c>
      <c r="E105" s="243"/>
      <c r="F105" s="243"/>
      <c r="G105" s="243"/>
      <c r="H105" s="243"/>
      <c r="I105" s="183"/>
    </row>
    <row r="106" spans="1:9" ht="24" hidden="1" x14ac:dyDescent="0.55000000000000004">
      <c r="A106" s="263">
        <v>26</v>
      </c>
      <c r="B106" s="242"/>
      <c r="C106" s="265">
        <f>ลงทะเบียน!B98</f>
        <v>0</v>
      </c>
      <c r="D106" s="201" t="str">
        <f>CONCATENATE(ลงทะเบียน!C106,"  ",ลงทะเบียน!D106)</f>
        <v xml:space="preserve">  </v>
      </c>
      <c r="E106" s="201"/>
      <c r="F106" s="201"/>
      <c r="G106" s="201"/>
      <c r="H106" s="201"/>
      <c r="I106" s="175"/>
    </row>
    <row r="107" spans="1:9" ht="24" hidden="1" x14ac:dyDescent="0.55000000000000004">
      <c r="A107" s="264"/>
      <c r="B107" s="203"/>
      <c r="C107" s="266"/>
      <c r="D107" s="203" t="str">
        <f>CONCATENATE(ลงทะเบียน!C107,"  ",ลงทะเบียน!D107)</f>
        <v xml:space="preserve">  </v>
      </c>
      <c r="E107" s="203"/>
      <c r="F107" s="203"/>
      <c r="G107" s="203"/>
      <c r="H107" s="203"/>
      <c r="I107" s="178"/>
    </row>
    <row r="108" spans="1:9" ht="24" hidden="1" x14ac:dyDescent="0.55000000000000004">
      <c r="A108" s="264"/>
      <c r="B108" s="243"/>
      <c r="C108" s="266"/>
      <c r="D108" s="243" t="str">
        <f>CONCATENATE(ลงทะเบียน!C108,"  ",ลงทะเบียน!D108)</f>
        <v xml:space="preserve">  </v>
      </c>
      <c r="E108" s="243"/>
      <c r="F108" s="243"/>
      <c r="G108" s="243"/>
      <c r="H108" s="243"/>
      <c r="I108" s="183"/>
    </row>
    <row r="109" spans="1:9" ht="24.75" hidden="1" thickBot="1" x14ac:dyDescent="0.6">
      <c r="A109" s="264"/>
      <c r="B109" s="243" t="s">
        <v>55</v>
      </c>
      <c r="C109" s="266"/>
      <c r="D109" s="179" t="str">
        <f>CONCATENATE(ลงทะเบียน!C109,"  ",ลงทะเบียน!D109)</f>
        <v xml:space="preserve">  </v>
      </c>
      <c r="E109" s="243"/>
      <c r="F109" s="243"/>
      <c r="G109" s="243"/>
      <c r="H109" s="243"/>
      <c r="I109" s="183"/>
    </row>
    <row r="110" spans="1:9" ht="24" hidden="1" x14ac:dyDescent="0.55000000000000004">
      <c r="A110" s="263">
        <v>27</v>
      </c>
      <c r="B110" s="242"/>
      <c r="C110" s="265">
        <f>ลงทะเบียน!B102</f>
        <v>0</v>
      </c>
      <c r="D110" s="201" t="str">
        <f>CONCATENATE(ลงทะเบียน!C110,"  ",ลงทะเบียน!D110)</f>
        <v xml:space="preserve">  </v>
      </c>
      <c r="E110" s="201"/>
      <c r="F110" s="201"/>
      <c r="G110" s="201"/>
      <c r="H110" s="201"/>
      <c r="I110" s="175"/>
    </row>
    <row r="111" spans="1:9" ht="24" hidden="1" x14ac:dyDescent="0.55000000000000004">
      <c r="A111" s="264"/>
      <c r="B111" s="203"/>
      <c r="C111" s="266"/>
      <c r="D111" s="203" t="str">
        <f>CONCATENATE(ลงทะเบียน!C111,"  ",ลงทะเบียน!D111)</f>
        <v xml:space="preserve">  </v>
      </c>
      <c r="E111" s="203"/>
      <c r="F111" s="203"/>
      <c r="G111" s="203"/>
      <c r="H111" s="203"/>
      <c r="I111" s="178"/>
    </row>
    <row r="112" spans="1:9" ht="24" hidden="1" x14ac:dyDescent="0.55000000000000004">
      <c r="A112" s="264"/>
      <c r="B112" s="243"/>
      <c r="C112" s="266"/>
      <c r="D112" s="243" t="str">
        <f>CONCATENATE(ลงทะเบียน!C112,"  ",ลงทะเบียน!D112)</f>
        <v xml:space="preserve">  </v>
      </c>
      <c r="E112" s="243"/>
      <c r="F112" s="243"/>
      <c r="G112" s="243"/>
      <c r="H112" s="243"/>
      <c r="I112" s="183"/>
    </row>
    <row r="113" spans="1:9" ht="24.75" hidden="1" thickBot="1" x14ac:dyDescent="0.6">
      <c r="A113" s="264"/>
      <c r="B113" s="243" t="s">
        <v>55</v>
      </c>
      <c r="C113" s="266"/>
      <c r="D113" s="179" t="str">
        <f>CONCATENATE(ลงทะเบียน!C113,"  ",ลงทะเบียน!D113)</f>
        <v xml:space="preserve">  </v>
      </c>
      <c r="E113" s="243"/>
      <c r="F113" s="243"/>
      <c r="G113" s="243"/>
      <c r="H113" s="243"/>
      <c r="I113" s="183"/>
    </row>
    <row r="114" spans="1:9" ht="24" hidden="1" x14ac:dyDescent="0.55000000000000004">
      <c r="A114" s="263">
        <v>28</v>
      </c>
      <c r="B114" s="242"/>
      <c r="C114" s="265">
        <f>ลงทะเบียน!B106</f>
        <v>0</v>
      </c>
      <c r="D114" s="201" t="str">
        <f>CONCATENATE(ลงทะเบียน!C114,"  ",ลงทะเบียน!D114)</f>
        <v xml:space="preserve">  </v>
      </c>
      <c r="E114" s="201"/>
      <c r="F114" s="201"/>
      <c r="G114" s="201"/>
      <c r="H114" s="201"/>
      <c r="I114" s="175"/>
    </row>
    <row r="115" spans="1:9" ht="24" hidden="1" x14ac:dyDescent="0.55000000000000004">
      <c r="A115" s="264"/>
      <c r="B115" s="203"/>
      <c r="C115" s="266"/>
      <c r="D115" s="203" t="str">
        <f>CONCATENATE(ลงทะเบียน!C115,"  ",ลงทะเบียน!D115)</f>
        <v xml:space="preserve">  </v>
      </c>
      <c r="E115" s="203"/>
      <c r="F115" s="203"/>
      <c r="G115" s="203"/>
      <c r="H115" s="203"/>
      <c r="I115" s="178"/>
    </row>
    <row r="116" spans="1:9" ht="24" hidden="1" x14ac:dyDescent="0.55000000000000004">
      <c r="A116" s="264"/>
      <c r="B116" s="243"/>
      <c r="C116" s="266"/>
      <c r="D116" s="243" t="str">
        <f>CONCATENATE(ลงทะเบียน!C116,"  ",ลงทะเบียน!D116)</f>
        <v xml:space="preserve">  </v>
      </c>
      <c r="E116" s="243"/>
      <c r="F116" s="243"/>
      <c r="G116" s="243"/>
      <c r="H116" s="243"/>
      <c r="I116" s="183"/>
    </row>
    <row r="117" spans="1:9" ht="24.75" hidden="1" thickBot="1" x14ac:dyDescent="0.6">
      <c r="A117" s="264"/>
      <c r="B117" s="243" t="s">
        <v>55</v>
      </c>
      <c r="C117" s="266"/>
      <c r="D117" s="179" t="str">
        <f>CONCATENATE(ลงทะเบียน!C117,"  ",ลงทะเบียน!D117)</f>
        <v xml:space="preserve">  </v>
      </c>
      <c r="E117" s="243"/>
      <c r="F117" s="243"/>
      <c r="G117" s="243"/>
      <c r="H117" s="243"/>
      <c r="I117" s="183"/>
    </row>
    <row r="118" spans="1:9" ht="24" hidden="1" x14ac:dyDescent="0.55000000000000004">
      <c r="A118" s="263">
        <v>29</v>
      </c>
      <c r="B118" s="242"/>
      <c r="C118" s="265">
        <f>ลงทะเบียน!B110</f>
        <v>0</v>
      </c>
      <c r="D118" s="201" t="str">
        <f>CONCATENATE(ลงทะเบียน!C118,"  ",ลงทะเบียน!D118)</f>
        <v xml:space="preserve">  </v>
      </c>
      <c r="E118" s="201"/>
      <c r="F118" s="201"/>
      <c r="G118" s="201"/>
      <c r="H118" s="201"/>
      <c r="I118" s="175"/>
    </row>
    <row r="119" spans="1:9" ht="24" hidden="1" x14ac:dyDescent="0.55000000000000004">
      <c r="A119" s="264"/>
      <c r="B119" s="203"/>
      <c r="C119" s="266"/>
      <c r="D119" s="203" t="str">
        <f>CONCATENATE(ลงทะเบียน!C119,"  ",ลงทะเบียน!D119)</f>
        <v xml:space="preserve">  </v>
      </c>
      <c r="E119" s="203"/>
      <c r="F119" s="203"/>
      <c r="G119" s="203"/>
      <c r="H119" s="203"/>
      <c r="I119" s="178"/>
    </row>
    <row r="120" spans="1:9" ht="24" hidden="1" x14ac:dyDescent="0.55000000000000004">
      <c r="A120" s="264"/>
      <c r="B120" s="243"/>
      <c r="C120" s="266"/>
      <c r="D120" s="243" t="str">
        <f>CONCATENATE(ลงทะเบียน!C120,"  ",ลงทะเบียน!D120)</f>
        <v xml:space="preserve">  </v>
      </c>
      <c r="E120" s="243"/>
      <c r="F120" s="243"/>
      <c r="G120" s="243"/>
      <c r="H120" s="243"/>
      <c r="I120" s="183"/>
    </row>
    <row r="121" spans="1:9" ht="24.75" hidden="1" thickBot="1" x14ac:dyDescent="0.6">
      <c r="A121" s="264"/>
      <c r="B121" s="243" t="s">
        <v>55</v>
      </c>
      <c r="C121" s="266"/>
      <c r="D121" s="179" t="str">
        <f>CONCATENATE(ลงทะเบียน!C121,"  ",ลงทะเบียน!D121)</f>
        <v xml:space="preserve">  </v>
      </c>
      <c r="E121" s="243"/>
      <c r="F121" s="243"/>
      <c r="G121" s="243"/>
      <c r="H121" s="243"/>
      <c r="I121" s="183"/>
    </row>
    <row r="122" spans="1:9" ht="24" hidden="1" x14ac:dyDescent="0.55000000000000004">
      <c r="A122" s="263">
        <v>30</v>
      </c>
      <c r="B122" s="242"/>
      <c r="C122" s="265">
        <f>ลงทะเบียน!B114</f>
        <v>0</v>
      </c>
      <c r="D122" s="201" t="str">
        <f>CONCATENATE(ลงทะเบียน!C122,"  ",ลงทะเบียน!D122)</f>
        <v xml:space="preserve">  </v>
      </c>
      <c r="E122" s="201"/>
      <c r="F122" s="201"/>
      <c r="G122" s="201"/>
      <c r="H122" s="201"/>
      <c r="I122" s="175"/>
    </row>
    <row r="123" spans="1:9" ht="24" hidden="1" x14ac:dyDescent="0.55000000000000004">
      <c r="A123" s="264"/>
      <c r="B123" s="203"/>
      <c r="C123" s="266"/>
      <c r="D123" s="203" t="str">
        <f>CONCATENATE(ลงทะเบียน!C123,"  ",ลงทะเบียน!D123)</f>
        <v xml:space="preserve">  </v>
      </c>
      <c r="E123" s="203"/>
      <c r="F123" s="203"/>
      <c r="G123" s="203"/>
      <c r="H123" s="203"/>
      <c r="I123" s="178"/>
    </row>
    <row r="124" spans="1:9" ht="24" hidden="1" x14ac:dyDescent="0.55000000000000004">
      <c r="A124" s="264"/>
      <c r="B124" s="243"/>
      <c r="C124" s="266"/>
      <c r="D124" s="243" t="str">
        <f>CONCATENATE(ลงทะเบียน!C124,"  ",ลงทะเบียน!D124)</f>
        <v xml:space="preserve">  </v>
      </c>
      <c r="E124" s="243"/>
      <c r="F124" s="243"/>
      <c r="G124" s="243"/>
      <c r="H124" s="243"/>
      <c r="I124" s="183"/>
    </row>
    <row r="125" spans="1:9" ht="24.75" hidden="1" thickBot="1" x14ac:dyDescent="0.6">
      <c r="A125" s="267"/>
      <c r="B125" s="179" t="s">
        <v>55</v>
      </c>
      <c r="C125" s="268"/>
      <c r="D125" s="179" t="str">
        <f>CONCATENATE(ลงทะเบียน!C125,"  ",ลงทะเบียน!D125)</f>
        <v xml:space="preserve">  </v>
      </c>
      <c r="E125" s="179"/>
      <c r="F125" s="179"/>
      <c r="G125" s="179"/>
      <c r="H125" s="179"/>
      <c r="I125" s="182"/>
    </row>
  </sheetData>
  <mergeCells count="63">
    <mergeCell ref="A1:I1"/>
    <mergeCell ref="A22:A25"/>
    <mergeCell ref="A82:A85"/>
    <mergeCell ref="A94:A97"/>
    <mergeCell ref="A26:A29"/>
    <mergeCell ref="A30:A33"/>
    <mergeCell ref="A2:I2"/>
    <mergeCell ref="A3:I3"/>
    <mergeCell ref="C6:C9"/>
    <mergeCell ref="C10:C13"/>
    <mergeCell ref="C14:C17"/>
    <mergeCell ref="C18:C21"/>
    <mergeCell ref="C22:C25"/>
    <mergeCell ref="C26:C29"/>
    <mergeCell ref="C30:C33"/>
    <mergeCell ref="A6:A9"/>
    <mergeCell ref="A10:A13"/>
    <mergeCell ref="A14:A17"/>
    <mergeCell ref="A18:A21"/>
    <mergeCell ref="C34:C37"/>
    <mergeCell ref="A38:A41"/>
    <mergeCell ref="C38:C41"/>
    <mergeCell ref="A42:A45"/>
    <mergeCell ref="C42:C45"/>
    <mergeCell ref="A34:A37"/>
    <mergeCell ref="A46:A49"/>
    <mergeCell ref="C46:C49"/>
    <mergeCell ref="A50:A53"/>
    <mergeCell ref="C50:C53"/>
    <mergeCell ref="A54:A57"/>
    <mergeCell ref="C54:C57"/>
    <mergeCell ref="A58:A61"/>
    <mergeCell ref="C58:C61"/>
    <mergeCell ref="A62:A65"/>
    <mergeCell ref="C62:C65"/>
    <mergeCell ref="A66:A69"/>
    <mergeCell ref="C66:C69"/>
    <mergeCell ref="A70:A73"/>
    <mergeCell ref="C70:C73"/>
    <mergeCell ref="A74:A77"/>
    <mergeCell ref="C74:C77"/>
    <mergeCell ref="A78:A81"/>
    <mergeCell ref="C78:C81"/>
    <mergeCell ref="C82:C85"/>
    <mergeCell ref="A86:A89"/>
    <mergeCell ref="C86:C89"/>
    <mergeCell ref="A90:A93"/>
    <mergeCell ref="C90:C93"/>
    <mergeCell ref="A106:A109"/>
    <mergeCell ref="C106:C109"/>
    <mergeCell ref="A110:A113"/>
    <mergeCell ref="C110:C113"/>
    <mergeCell ref="C94:C97"/>
    <mergeCell ref="A98:A101"/>
    <mergeCell ref="C98:C101"/>
    <mergeCell ref="A102:A105"/>
    <mergeCell ref="C102:C105"/>
    <mergeCell ref="A114:A117"/>
    <mergeCell ref="C114:C117"/>
    <mergeCell ref="A118:A121"/>
    <mergeCell ref="C118:C121"/>
    <mergeCell ref="A122:A125"/>
    <mergeCell ref="C122:C125"/>
  </mergeCells>
  <printOptions horizontalCentered="1"/>
  <pageMargins left="0.39370078740157483" right="0.39370078740157483" top="0.78740157480314965" bottom="0.78740157480314965" header="0.31496062992125984" footer="0.31496062992125984"/>
  <pageSetup paperSize="9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2060"/>
  </sheetPr>
  <dimension ref="A1:J37"/>
  <sheetViews>
    <sheetView zoomScale="115" zoomScaleNormal="115" workbookViewId="0">
      <selection activeCell="A2" sqref="A2:I2"/>
    </sheetView>
  </sheetViews>
  <sheetFormatPr defaultRowHeight="24" x14ac:dyDescent="0.55000000000000004"/>
  <cols>
    <col min="1" max="1" width="4" style="17" customWidth="1"/>
    <col min="2" max="2" width="47.28515625" style="10" customWidth="1"/>
    <col min="3" max="3" width="12.42578125" style="17" customWidth="1"/>
    <col min="4" max="7" width="7.28515625" style="10" customWidth="1"/>
    <col min="8" max="8" width="8.28515625" style="10" customWidth="1"/>
    <col min="9" max="9" width="12.7109375" style="10" customWidth="1"/>
    <col min="10" max="16384" width="9.140625" style="10"/>
  </cols>
  <sheetData>
    <row r="1" spans="1:10" ht="27.75" x14ac:dyDescent="0.65">
      <c r="A1" s="270" t="s">
        <v>223</v>
      </c>
      <c r="B1" s="270"/>
      <c r="C1" s="270"/>
      <c r="D1" s="270"/>
      <c r="E1" s="270"/>
      <c r="F1" s="270"/>
      <c r="G1" s="270"/>
      <c r="H1" s="270"/>
      <c r="I1" s="270"/>
    </row>
    <row r="2" spans="1:10" x14ac:dyDescent="0.55000000000000004">
      <c r="A2" s="273"/>
      <c r="B2" s="273"/>
      <c r="C2" s="273"/>
      <c r="D2" s="273"/>
      <c r="E2" s="273"/>
      <c r="F2" s="273"/>
      <c r="G2" s="273"/>
      <c r="H2" s="273"/>
      <c r="I2" s="273"/>
      <c r="J2" s="79"/>
    </row>
    <row r="3" spans="1:10" x14ac:dyDescent="0.55000000000000004">
      <c r="A3" s="274" t="s">
        <v>66</v>
      </c>
      <c r="B3" s="274"/>
      <c r="C3" s="274"/>
      <c r="D3" s="274"/>
      <c r="E3" s="274"/>
      <c r="F3" s="274"/>
      <c r="G3" s="274"/>
      <c r="H3" s="274"/>
      <c r="I3" s="274"/>
    </row>
    <row r="4" spans="1:10" x14ac:dyDescent="0.55000000000000004">
      <c r="A4" s="275" t="s">
        <v>0</v>
      </c>
      <c r="B4" s="275" t="s">
        <v>28</v>
      </c>
      <c r="C4" s="96" t="s">
        <v>38</v>
      </c>
      <c r="D4" s="277" t="s">
        <v>46</v>
      </c>
      <c r="E4" s="277"/>
      <c r="F4" s="277"/>
      <c r="G4" s="277"/>
      <c r="H4" s="18" t="s">
        <v>3</v>
      </c>
      <c r="I4" s="96" t="s">
        <v>6</v>
      </c>
    </row>
    <row r="5" spans="1:10" x14ac:dyDescent="0.55000000000000004">
      <c r="A5" s="276"/>
      <c r="B5" s="276"/>
      <c r="C5" s="97" t="s">
        <v>47</v>
      </c>
      <c r="D5" s="19">
        <v>1</v>
      </c>
      <c r="E5" s="115">
        <v>2</v>
      </c>
      <c r="F5" s="115">
        <v>3</v>
      </c>
      <c r="G5" s="20">
        <v>4</v>
      </c>
      <c r="H5" s="21" t="s">
        <v>29</v>
      </c>
      <c r="I5" s="97" t="s">
        <v>48</v>
      </c>
    </row>
    <row r="6" spans="1:10" ht="27.75" x14ac:dyDescent="0.65">
      <c r="A6" s="6">
        <v>1</v>
      </c>
      <c r="B6" s="22" t="s">
        <v>40</v>
      </c>
      <c r="C6" s="153"/>
      <c r="D6" s="154"/>
      <c r="E6" s="154"/>
      <c r="F6" s="154"/>
      <c r="G6" s="154"/>
      <c r="H6" s="160">
        <f>SUM(H7:H11)</f>
        <v>50</v>
      </c>
      <c r="I6" s="155"/>
    </row>
    <row r="7" spans="1:10" x14ac:dyDescent="0.55000000000000004">
      <c r="A7" s="7"/>
      <c r="B7" s="8" t="s">
        <v>196</v>
      </c>
      <c r="C7" s="150">
        <v>0.4</v>
      </c>
      <c r="D7" s="8"/>
      <c r="E7" s="8"/>
      <c r="F7" s="152"/>
      <c r="G7" s="152"/>
      <c r="H7" s="23">
        <v>10</v>
      </c>
      <c r="I7" s="8"/>
    </row>
    <row r="8" spans="1:10" x14ac:dyDescent="0.55000000000000004">
      <c r="A8" s="7"/>
      <c r="B8" s="8" t="s">
        <v>197</v>
      </c>
      <c r="C8" s="150">
        <v>0.6</v>
      </c>
      <c r="D8" s="8"/>
      <c r="E8" s="8"/>
      <c r="F8" s="152"/>
      <c r="G8" s="152"/>
      <c r="H8" s="23">
        <v>10</v>
      </c>
      <c r="I8" s="8"/>
    </row>
    <row r="9" spans="1:10" x14ac:dyDescent="0.55000000000000004">
      <c r="A9" s="7"/>
      <c r="B9" s="8" t="s">
        <v>198</v>
      </c>
      <c r="C9" s="149">
        <v>0.2</v>
      </c>
      <c r="D9" s="8"/>
      <c r="E9" s="8"/>
      <c r="F9" s="152"/>
      <c r="G9" s="152"/>
      <c r="H9" s="23">
        <v>10</v>
      </c>
      <c r="I9" s="8"/>
    </row>
    <row r="10" spans="1:10" x14ac:dyDescent="0.55000000000000004">
      <c r="A10" s="7"/>
      <c r="B10" s="8" t="s">
        <v>199</v>
      </c>
      <c r="C10" s="149">
        <v>0.1</v>
      </c>
      <c r="D10" s="8"/>
      <c r="E10" s="8"/>
      <c r="F10" s="152"/>
      <c r="G10" s="152"/>
      <c r="H10" s="23">
        <v>10</v>
      </c>
      <c r="I10" s="8"/>
    </row>
    <row r="11" spans="1:10" x14ac:dyDescent="0.55000000000000004">
      <c r="A11" s="7"/>
      <c r="B11" s="8" t="s">
        <v>200</v>
      </c>
      <c r="C11" s="149">
        <v>0.19</v>
      </c>
      <c r="D11" s="8"/>
      <c r="E11" s="8"/>
      <c r="F11" s="152"/>
      <c r="G11" s="152"/>
      <c r="H11" s="23">
        <v>10</v>
      </c>
      <c r="I11" s="8"/>
    </row>
    <row r="12" spans="1:10" ht="27.75" x14ac:dyDescent="0.65">
      <c r="A12" s="24">
        <v>2</v>
      </c>
      <c r="B12" s="142" t="s">
        <v>78</v>
      </c>
      <c r="C12" s="156"/>
      <c r="D12" s="154"/>
      <c r="E12" s="154"/>
      <c r="F12" s="154"/>
      <c r="G12" s="154"/>
      <c r="H12" s="161">
        <f>SUM(H13:H19)</f>
        <v>70</v>
      </c>
      <c r="I12" s="154"/>
    </row>
    <row r="13" spans="1:10" x14ac:dyDescent="0.55000000000000004">
      <c r="A13" s="7"/>
      <c r="B13" s="8" t="s">
        <v>201</v>
      </c>
      <c r="C13" s="149">
        <v>1.22</v>
      </c>
      <c r="D13" s="25"/>
      <c r="E13" s="8"/>
      <c r="F13" s="152"/>
      <c r="G13" s="152"/>
      <c r="H13" s="23">
        <v>10</v>
      </c>
      <c r="I13" s="25"/>
    </row>
    <row r="14" spans="1:10" x14ac:dyDescent="0.55000000000000004">
      <c r="A14" s="7"/>
      <c r="B14" s="8" t="s">
        <v>202</v>
      </c>
      <c r="C14" s="192">
        <v>0.1</v>
      </c>
      <c r="D14" s="8"/>
      <c r="E14" s="8"/>
      <c r="F14" s="152"/>
      <c r="G14" s="152"/>
      <c r="H14" s="23">
        <v>10</v>
      </c>
      <c r="I14" s="8"/>
    </row>
    <row r="15" spans="1:10" x14ac:dyDescent="0.55000000000000004">
      <c r="A15" s="7"/>
      <c r="B15" s="8" t="s">
        <v>203</v>
      </c>
      <c r="C15" s="149">
        <v>0.61</v>
      </c>
      <c r="D15" s="8"/>
      <c r="E15" s="8"/>
      <c r="F15" s="26"/>
      <c r="G15" s="26"/>
      <c r="H15" s="256">
        <v>10</v>
      </c>
      <c r="I15" s="8"/>
    </row>
    <row r="16" spans="1:10" x14ac:dyDescent="0.55000000000000004">
      <c r="A16" s="7"/>
      <c r="B16" s="8" t="s">
        <v>204</v>
      </c>
      <c r="C16" s="149">
        <v>0.5</v>
      </c>
      <c r="D16" s="8"/>
      <c r="E16" s="8"/>
      <c r="F16" s="152"/>
      <c r="G16" s="152"/>
      <c r="H16" s="23">
        <v>10</v>
      </c>
      <c r="I16" s="8"/>
    </row>
    <row r="17" spans="1:9" x14ac:dyDescent="0.55000000000000004">
      <c r="A17" s="7"/>
      <c r="B17" s="8" t="s">
        <v>205</v>
      </c>
      <c r="C17" s="149">
        <v>0.7</v>
      </c>
      <c r="D17" s="8"/>
      <c r="E17" s="8"/>
      <c r="F17" s="152"/>
      <c r="G17" s="152"/>
      <c r="H17" s="23">
        <v>10</v>
      </c>
      <c r="I17" s="8"/>
    </row>
    <row r="18" spans="1:9" x14ac:dyDescent="0.55000000000000004">
      <c r="A18" s="7"/>
      <c r="B18" s="8" t="s">
        <v>206</v>
      </c>
      <c r="C18" s="149">
        <v>0.4</v>
      </c>
      <c r="D18" s="8"/>
      <c r="E18" s="8"/>
      <c r="F18" s="152"/>
      <c r="G18" s="152"/>
      <c r="H18" s="23">
        <v>10</v>
      </c>
      <c r="I18" s="8"/>
    </row>
    <row r="19" spans="1:9" x14ac:dyDescent="0.55000000000000004">
      <c r="A19" s="7"/>
      <c r="B19" s="8" t="s">
        <v>207</v>
      </c>
      <c r="C19" s="149">
        <v>0.15</v>
      </c>
      <c r="D19" s="8"/>
      <c r="E19" s="8"/>
      <c r="F19" s="152"/>
      <c r="G19" s="152"/>
      <c r="H19" s="23">
        <v>10</v>
      </c>
      <c r="I19" s="8"/>
    </row>
    <row r="20" spans="1:9" ht="27.75" x14ac:dyDescent="0.65">
      <c r="A20" s="6">
        <v>3</v>
      </c>
      <c r="B20" s="278" t="s">
        <v>49</v>
      </c>
      <c r="C20" s="279"/>
      <c r="D20" s="154"/>
      <c r="E20" s="154"/>
      <c r="F20" s="154"/>
      <c r="G20" s="155"/>
      <c r="H20" s="161">
        <f>SUM(H21:H22)</f>
        <v>20</v>
      </c>
      <c r="I20" s="155"/>
    </row>
    <row r="21" spans="1:9" x14ac:dyDescent="0.55000000000000004">
      <c r="A21" s="6"/>
      <c r="B21" s="27" t="s">
        <v>211</v>
      </c>
      <c r="C21" s="157"/>
      <c r="D21" s="26"/>
      <c r="E21" s="26"/>
      <c r="F21" s="152"/>
      <c r="G21" s="152"/>
      <c r="H21" s="23">
        <v>10</v>
      </c>
      <c r="I21" s="8"/>
    </row>
    <row r="22" spans="1:9" x14ac:dyDescent="0.55000000000000004">
      <c r="A22" s="7"/>
      <c r="B22" s="27" t="s">
        <v>212</v>
      </c>
      <c r="C22" s="157"/>
      <c r="D22" s="26"/>
      <c r="E22" s="26"/>
      <c r="F22" s="152"/>
      <c r="G22" s="152"/>
      <c r="H22" s="23">
        <v>10</v>
      </c>
      <c r="I22" s="8"/>
    </row>
    <row r="23" spans="1:9" ht="27.75" x14ac:dyDescent="0.65">
      <c r="A23" s="24">
        <v>4</v>
      </c>
      <c r="B23" s="278" t="s">
        <v>50</v>
      </c>
      <c r="C23" s="279"/>
      <c r="D23" s="154"/>
      <c r="E23" s="154"/>
      <c r="F23" s="154"/>
      <c r="G23" s="154"/>
      <c r="H23" s="161">
        <f>SUM(H24:H26)</f>
        <v>30</v>
      </c>
      <c r="I23" s="154"/>
    </row>
    <row r="24" spans="1:9" x14ac:dyDescent="0.55000000000000004">
      <c r="A24" s="7"/>
      <c r="B24" s="27" t="s">
        <v>208</v>
      </c>
      <c r="C24" s="158"/>
      <c r="D24" s="8"/>
      <c r="E24" s="26"/>
      <c r="F24" s="152"/>
      <c r="G24" s="152"/>
      <c r="H24" s="23">
        <v>10</v>
      </c>
      <c r="I24" s="25"/>
    </row>
    <row r="25" spans="1:9" x14ac:dyDescent="0.55000000000000004">
      <c r="A25" s="7"/>
      <c r="B25" s="27" t="s">
        <v>209</v>
      </c>
      <c r="C25" s="158"/>
      <c r="D25" s="28"/>
      <c r="E25" s="28"/>
      <c r="F25" s="152"/>
      <c r="G25" s="152"/>
      <c r="H25" s="23">
        <v>10</v>
      </c>
      <c r="I25" s="25"/>
    </row>
    <row r="26" spans="1:9" x14ac:dyDescent="0.55000000000000004">
      <c r="A26" s="7"/>
      <c r="B26" s="27" t="s">
        <v>210</v>
      </c>
      <c r="C26" s="158"/>
      <c r="D26" s="28"/>
      <c r="E26" s="28"/>
      <c r="F26" s="152"/>
      <c r="G26" s="152"/>
      <c r="H26" s="23">
        <v>10</v>
      </c>
      <c r="I26" s="25"/>
    </row>
    <row r="27" spans="1:9" ht="27.75" x14ac:dyDescent="0.65">
      <c r="A27" s="24">
        <v>5</v>
      </c>
      <c r="B27" s="278" t="s">
        <v>41</v>
      </c>
      <c r="C27" s="279"/>
      <c r="D27" s="151"/>
      <c r="E27" s="151"/>
      <c r="F27" s="151"/>
      <c r="G27" s="151"/>
      <c r="H27" s="161">
        <f>SUM(H28:H30)</f>
        <v>30</v>
      </c>
      <c r="I27" s="151"/>
    </row>
    <row r="28" spans="1:9" x14ac:dyDescent="0.55000000000000004">
      <c r="A28" s="7"/>
      <c r="B28" s="30" t="s">
        <v>213</v>
      </c>
      <c r="C28" s="159"/>
      <c r="D28" s="8"/>
      <c r="E28" s="26"/>
      <c r="F28" s="152"/>
      <c r="G28" s="152"/>
      <c r="H28" s="23">
        <v>10</v>
      </c>
      <c r="I28" s="8"/>
    </row>
    <row r="29" spans="1:9" x14ac:dyDescent="0.55000000000000004">
      <c r="A29" s="7"/>
      <c r="B29" s="30" t="s">
        <v>214</v>
      </c>
      <c r="C29" s="159"/>
      <c r="D29" s="8"/>
      <c r="F29" s="152"/>
      <c r="G29" s="152"/>
      <c r="H29" s="23">
        <v>10</v>
      </c>
      <c r="I29" s="8"/>
    </row>
    <row r="30" spans="1:9" x14ac:dyDescent="0.55000000000000004">
      <c r="A30" s="7"/>
      <c r="B30" s="30" t="s">
        <v>215</v>
      </c>
      <c r="C30" s="157"/>
      <c r="D30" s="8"/>
      <c r="E30" s="26"/>
      <c r="F30" s="152"/>
      <c r="G30" s="152"/>
      <c r="H30" s="7">
        <v>10</v>
      </c>
      <c r="I30" s="8"/>
    </row>
    <row r="31" spans="1:9" ht="27.75" x14ac:dyDescent="0.65">
      <c r="A31" s="31"/>
      <c r="B31" s="271" t="s">
        <v>42</v>
      </c>
      <c r="C31" s="272"/>
      <c r="D31" s="29"/>
      <c r="E31" s="29"/>
      <c r="F31" s="29"/>
      <c r="G31" s="29"/>
      <c r="H31" s="161">
        <f>H6+H12+H20+H23+H27</f>
        <v>200</v>
      </c>
      <c r="I31" s="29"/>
    </row>
    <row r="32" spans="1:9" ht="9" customHeight="1" x14ac:dyDescent="0.55000000000000004">
      <c r="A32" s="32"/>
      <c r="B32" s="33"/>
      <c r="C32" s="32"/>
      <c r="D32" s="33"/>
      <c r="E32" s="33"/>
      <c r="F32" s="33"/>
      <c r="G32" s="33"/>
      <c r="H32" s="33"/>
      <c r="I32" s="33"/>
    </row>
    <row r="33" spans="1:7" x14ac:dyDescent="0.55000000000000004">
      <c r="A33" s="34" t="s">
        <v>30</v>
      </c>
      <c r="B33" s="35"/>
      <c r="C33" s="36"/>
      <c r="D33" s="35"/>
      <c r="E33" s="35"/>
      <c r="F33" s="35"/>
      <c r="G33" s="35"/>
    </row>
    <row r="34" spans="1:7" x14ac:dyDescent="0.55000000000000004">
      <c r="A34" s="37"/>
      <c r="B34" s="38" t="s">
        <v>75</v>
      </c>
      <c r="C34" s="102" t="s">
        <v>67</v>
      </c>
      <c r="D34" s="102" t="s">
        <v>68</v>
      </c>
      <c r="E34" s="95"/>
      <c r="F34" s="38"/>
      <c r="G34" s="38"/>
    </row>
    <row r="35" spans="1:7" x14ac:dyDescent="0.55000000000000004">
      <c r="A35" s="37"/>
      <c r="B35" s="38" t="s">
        <v>76</v>
      </c>
      <c r="C35" s="102" t="s">
        <v>85</v>
      </c>
      <c r="D35" s="102" t="s">
        <v>192</v>
      </c>
      <c r="E35" s="95"/>
      <c r="F35" s="38"/>
      <c r="G35" s="38"/>
    </row>
    <row r="36" spans="1:7" x14ac:dyDescent="0.55000000000000004">
      <c r="A36" s="37"/>
      <c r="B36" s="38" t="s">
        <v>77</v>
      </c>
      <c r="C36" s="102" t="s">
        <v>68</v>
      </c>
      <c r="D36" s="102" t="s">
        <v>193</v>
      </c>
      <c r="E36" s="95"/>
      <c r="F36" s="38"/>
      <c r="G36" s="38"/>
    </row>
    <row r="37" spans="1:7" x14ac:dyDescent="0.55000000000000004">
      <c r="A37" s="37"/>
      <c r="B37" s="38" t="s">
        <v>74</v>
      </c>
      <c r="C37" s="102" t="s">
        <v>69</v>
      </c>
      <c r="D37" s="102" t="s">
        <v>69</v>
      </c>
      <c r="E37" s="95"/>
      <c r="F37" s="38"/>
      <c r="G37" s="38"/>
    </row>
  </sheetData>
  <mergeCells count="10">
    <mergeCell ref="A1:I1"/>
    <mergeCell ref="B31:C31"/>
    <mergeCell ref="A2:I2"/>
    <mergeCell ref="A3:I3"/>
    <mergeCell ref="A4:A5"/>
    <mergeCell ref="B4:B5"/>
    <mergeCell ref="D4:G4"/>
    <mergeCell ref="B20:C20"/>
    <mergeCell ref="B23:C23"/>
    <mergeCell ref="B27:C27"/>
  </mergeCells>
  <phoneticPr fontId="2" type="noConversion"/>
  <printOptions horizontalCentered="1" verticalCentered="1"/>
  <pageMargins left="0.47244094488188981" right="0.31496062992125984" top="0.23622047244094491" bottom="0.31496062992125984" header="0.15748031496062992" footer="0.51181102362204722"/>
  <pageSetup paperSize="9" scale="90" orientation="portrait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2060"/>
  </sheetPr>
  <dimension ref="A1:L19"/>
  <sheetViews>
    <sheetView zoomScale="115" zoomScaleNormal="115" workbookViewId="0">
      <selection activeCell="A2" sqref="A2:J2"/>
    </sheetView>
  </sheetViews>
  <sheetFormatPr defaultColWidth="10.28515625" defaultRowHeight="24" x14ac:dyDescent="0.55000000000000004"/>
  <cols>
    <col min="1" max="1" width="4.85546875" style="17" customWidth="1"/>
    <col min="2" max="2" width="96.140625" style="10" customWidth="1"/>
    <col min="3" max="3" width="8.42578125" style="10" customWidth="1"/>
    <col min="4" max="8" width="4.42578125" style="17" customWidth="1"/>
    <col min="9" max="9" width="6.42578125" style="10" customWidth="1"/>
    <col min="10" max="10" width="8.5703125" style="10" customWidth="1"/>
    <col min="11" max="16384" width="10.28515625" style="10"/>
  </cols>
  <sheetData>
    <row r="1" spans="1:12" ht="30.75" x14ac:dyDescent="0.7">
      <c r="A1" s="280" t="s">
        <v>224</v>
      </c>
      <c r="B1" s="280"/>
      <c r="C1" s="280"/>
      <c r="D1" s="280"/>
      <c r="E1" s="280"/>
      <c r="F1" s="280"/>
      <c r="G1" s="280"/>
      <c r="H1" s="280"/>
      <c r="I1" s="280"/>
      <c r="J1" s="280"/>
    </row>
    <row r="2" spans="1:12" ht="27.75" x14ac:dyDescent="0.65">
      <c r="A2" s="270">
        <f>มิติ!A2</f>
        <v>0</v>
      </c>
      <c r="B2" s="270"/>
      <c r="C2" s="270"/>
      <c r="D2" s="270"/>
      <c r="E2" s="270"/>
      <c r="F2" s="270"/>
      <c r="G2" s="270"/>
      <c r="H2" s="270"/>
      <c r="I2" s="270"/>
      <c r="J2" s="270"/>
      <c r="K2" s="9"/>
      <c r="L2" s="9"/>
    </row>
    <row r="3" spans="1:12" x14ac:dyDescent="0.55000000000000004">
      <c r="A3" s="274" t="s">
        <v>66</v>
      </c>
      <c r="B3" s="274"/>
      <c r="C3" s="274"/>
      <c r="D3" s="274"/>
      <c r="E3" s="274"/>
      <c r="F3" s="274"/>
      <c r="G3" s="274"/>
      <c r="H3" s="274"/>
      <c r="I3" s="274"/>
      <c r="J3" s="274"/>
    </row>
    <row r="4" spans="1:12" x14ac:dyDescent="0.55000000000000004">
      <c r="A4" s="275" t="s">
        <v>0</v>
      </c>
      <c r="B4" s="275" t="s">
        <v>28</v>
      </c>
      <c r="C4" s="96" t="s">
        <v>3</v>
      </c>
      <c r="D4" s="277" t="s">
        <v>33</v>
      </c>
      <c r="E4" s="277"/>
      <c r="F4" s="277"/>
      <c r="G4" s="277"/>
      <c r="H4" s="277"/>
      <c r="I4" s="63" t="s">
        <v>3</v>
      </c>
      <c r="J4" s="282" t="s">
        <v>5</v>
      </c>
    </row>
    <row r="5" spans="1:12" ht="24.75" thickBot="1" x14ac:dyDescent="0.6">
      <c r="A5" s="281"/>
      <c r="B5" s="281"/>
      <c r="C5" s="114" t="s">
        <v>29</v>
      </c>
      <c r="D5" s="64">
        <v>5</v>
      </c>
      <c r="E5" s="96">
        <v>4</v>
      </c>
      <c r="F5" s="96">
        <v>3</v>
      </c>
      <c r="G5" s="18">
        <v>2</v>
      </c>
      <c r="H5" s="18">
        <v>1</v>
      </c>
      <c r="I5" s="65" t="s">
        <v>39</v>
      </c>
      <c r="J5" s="283"/>
    </row>
    <row r="6" spans="1:12" x14ac:dyDescent="0.55000000000000004">
      <c r="A6" s="66">
        <v>1</v>
      </c>
      <c r="B6" s="67" t="s">
        <v>64</v>
      </c>
      <c r="C6" s="68">
        <f>SUM(C7:C10)</f>
        <v>40</v>
      </c>
      <c r="D6" s="75"/>
      <c r="E6" s="76"/>
      <c r="F6" s="76"/>
      <c r="G6" s="76"/>
      <c r="H6" s="76"/>
      <c r="I6" s="77"/>
      <c r="J6" s="78"/>
    </row>
    <row r="7" spans="1:12" x14ac:dyDescent="0.55000000000000004">
      <c r="A7" s="60"/>
      <c r="B7" s="248" t="s">
        <v>88</v>
      </c>
      <c r="C7" s="143">
        <v>10</v>
      </c>
      <c r="D7" s="40">
        <v>10</v>
      </c>
      <c r="E7" s="40">
        <v>8</v>
      </c>
      <c r="F7" s="40">
        <v>6</v>
      </c>
      <c r="G7" s="40">
        <v>4</v>
      </c>
      <c r="H7" s="40">
        <v>2</v>
      </c>
      <c r="I7" s="25"/>
      <c r="J7" s="69"/>
    </row>
    <row r="8" spans="1:12" x14ac:dyDescent="0.55000000000000004">
      <c r="A8" s="60"/>
      <c r="B8" s="248" t="s">
        <v>127</v>
      </c>
      <c r="C8" s="143">
        <v>10</v>
      </c>
      <c r="D8" s="40">
        <v>10</v>
      </c>
      <c r="E8" s="40">
        <v>8</v>
      </c>
      <c r="F8" s="40">
        <v>6</v>
      </c>
      <c r="G8" s="40">
        <v>4</v>
      </c>
      <c r="H8" s="40">
        <v>2</v>
      </c>
      <c r="I8" s="8"/>
      <c r="J8" s="70"/>
    </row>
    <row r="9" spans="1:12" x14ac:dyDescent="0.55000000000000004">
      <c r="A9" s="60"/>
      <c r="B9" s="248" t="s">
        <v>217</v>
      </c>
      <c r="C9" s="143">
        <v>10</v>
      </c>
      <c r="D9" s="40">
        <v>10</v>
      </c>
      <c r="E9" s="40">
        <v>8</v>
      </c>
      <c r="F9" s="40">
        <v>6</v>
      </c>
      <c r="G9" s="40">
        <v>4</v>
      </c>
      <c r="H9" s="40">
        <v>2</v>
      </c>
      <c r="I9" s="8"/>
      <c r="J9" s="70"/>
    </row>
    <row r="10" spans="1:12" ht="24.75" thickBot="1" x14ac:dyDescent="0.6">
      <c r="A10" s="60"/>
      <c r="B10" s="248" t="s">
        <v>216</v>
      </c>
      <c r="C10" s="143">
        <v>10</v>
      </c>
      <c r="D10" s="40">
        <v>10</v>
      </c>
      <c r="E10" s="40">
        <v>8</v>
      </c>
      <c r="F10" s="40">
        <v>6</v>
      </c>
      <c r="G10" s="40">
        <v>4</v>
      </c>
      <c r="H10" s="40">
        <v>2</v>
      </c>
      <c r="I10" s="8"/>
      <c r="J10" s="70"/>
    </row>
    <row r="11" spans="1:12" ht="24.75" thickBot="1" x14ac:dyDescent="0.6">
      <c r="A11" s="52">
        <v>2</v>
      </c>
      <c r="B11" s="103" t="s">
        <v>24</v>
      </c>
      <c r="C11" s="73">
        <f>SUM(C12:C18)</f>
        <v>60</v>
      </c>
      <c r="D11" s="104"/>
      <c r="E11" s="105"/>
      <c r="F11" s="105"/>
      <c r="G11" s="105"/>
      <c r="H11" s="105"/>
      <c r="I11" s="106"/>
      <c r="J11" s="107"/>
    </row>
    <row r="12" spans="1:12" x14ac:dyDescent="0.55000000000000004">
      <c r="A12" s="66"/>
      <c r="B12" s="25" t="s">
        <v>93</v>
      </c>
      <c r="C12" s="6">
        <v>5</v>
      </c>
      <c r="D12" s="40">
        <v>5</v>
      </c>
      <c r="E12" s="116"/>
      <c r="F12" s="40">
        <v>3</v>
      </c>
      <c r="G12" s="116"/>
      <c r="H12" s="40">
        <v>0</v>
      </c>
      <c r="I12" s="25"/>
      <c r="J12" s="69"/>
    </row>
    <row r="13" spans="1:12" x14ac:dyDescent="0.55000000000000004">
      <c r="A13" s="71"/>
      <c r="B13" s="8" t="s">
        <v>79</v>
      </c>
      <c r="C13" s="6">
        <v>5</v>
      </c>
      <c r="D13" s="40">
        <v>5</v>
      </c>
      <c r="E13" s="116"/>
      <c r="F13" s="40">
        <v>3</v>
      </c>
      <c r="G13" s="116"/>
      <c r="H13" s="40">
        <v>0</v>
      </c>
      <c r="I13" s="8"/>
      <c r="J13" s="70"/>
    </row>
    <row r="14" spans="1:12" x14ac:dyDescent="0.55000000000000004">
      <c r="A14" s="60"/>
      <c r="B14" s="8" t="s">
        <v>218</v>
      </c>
      <c r="C14" s="24">
        <v>5</v>
      </c>
      <c r="D14" s="40">
        <v>5</v>
      </c>
      <c r="E14" s="116"/>
      <c r="F14" s="40">
        <v>3</v>
      </c>
      <c r="G14" s="116"/>
      <c r="H14" s="40">
        <v>0</v>
      </c>
      <c r="I14" s="8"/>
      <c r="J14" s="70"/>
    </row>
    <row r="15" spans="1:12" x14ac:dyDescent="0.55000000000000004">
      <c r="A15" s="60"/>
      <c r="B15" s="8" t="s">
        <v>190</v>
      </c>
      <c r="C15" s="24">
        <v>10</v>
      </c>
      <c r="D15" s="40">
        <v>10</v>
      </c>
      <c r="E15" s="116"/>
      <c r="F15" s="40">
        <v>5</v>
      </c>
      <c r="G15" s="116"/>
      <c r="H15" s="40">
        <v>0</v>
      </c>
      <c r="I15" s="8"/>
      <c r="J15" s="70"/>
    </row>
    <row r="16" spans="1:12" x14ac:dyDescent="0.55000000000000004">
      <c r="A16" s="60"/>
      <c r="B16" s="8" t="s">
        <v>94</v>
      </c>
      <c r="C16" s="24">
        <v>15</v>
      </c>
      <c r="D16" s="40">
        <v>15</v>
      </c>
      <c r="E16" s="116"/>
      <c r="F16" s="40">
        <v>8</v>
      </c>
      <c r="G16" s="116"/>
      <c r="H16" s="40">
        <v>0</v>
      </c>
      <c r="I16" s="8"/>
      <c r="J16" s="70"/>
    </row>
    <row r="17" spans="1:10" x14ac:dyDescent="0.55000000000000004">
      <c r="A17" s="60"/>
      <c r="B17" s="99" t="s">
        <v>95</v>
      </c>
      <c r="C17" s="24">
        <v>15</v>
      </c>
      <c r="D17" s="40">
        <v>15</v>
      </c>
      <c r="E17" s="116"/>
      <c r="F17" s="40">
        <v>8</v>
      </c>
      <c r="G17" s="116"/>
      <c r="H17" s="40">
        <v>0</v>
      </c>
      <c r="I17" s="8"/>
      <c r="J17" s="70"/>
    </row>
    <row r="18" spans="1:10" ht="24.75" thickBot="1" x14ac:dyDescent="0.6">
      <c r="A18" s="60"/>
      <c r="B18" s="99" t="s">
        <v>189</v>
      </c>
      <c r="C18" s="24">
        <v>5</v>
      </c>
      <c r="D18" s="40">
        <v>5</v>
      </c>
      <c r="E18" s="116"/>
      <c r="F18" s="40">
        <v>3</v>
      </c>
      <c r="G18" s="116"/>
      <c r="H18" s="40">
        <v>0</v>
      </c>
      <c r="I18" s="99"/>
      <c r="J18" s="100"/>
    </row>
    <row r="19" spans="1:10" ht="24.75" thickBot="1" x14ac:dyDescent="0.6">
      <c r="A19" s="108"/>
      <c r="B19" s="72" t="s">
        <v>34</v>
      </c>
      <c r="C19" s="73">
        <f>C6+C11</f>
        <v>100</v>
      </c>
      <c r="D19" s="109"/>
      <c r="E19" s="110"/>
      <c r="F19" s="110"/>
      <c r="G19" s="110"/>
      <c r="H19" s="111"/>
      <c r="I19" s="101"/>
      <c r="J19" s="74"/>
    </row>
  </sheetData>
  <mergeCells count="7">
    <mergeCell ref="A1:J1"/>
    <mergeCell ref="A2:J2"/>
    <mergeCell ref="A3:J3"/>
    <mergeCell ref="A4:A5"/>
    <mergeCell ref="B4:B5"/>
    <mergeCell ref="D4:H4"/>
    <mergeCell ref="J4:J5"/>
  </mergeCells>
  <phoneticPr fontId="3" type="noConversion"/>
  <printOptions horizontalCentered="1"/>
  <pageMargins left="0.27559055118110237" right="0.19685039370078741" top="0.23622047244094491" bottom="0.31496062992125984" header="0.27559055118110237" footer="0.27559055118110237"/>
  <pageSetup paperSize="9" orientation="landscape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F19"/>
  <sheetViews>
    <sheetView tabSelected="1" zoomScale="70" zoomScaleNormal="70" workbookViewId="0">
      <selection activeCell="B5" sqref="B5"/>
    </sheetView>
  </sheetViews>
  <sheetFormatPr defaultColWidth="9" defaultRowHeight="20.25" x14ac:dyDescent="0.3"/>
  <cols>
    <col min="1" max="1" width="5.5703125" style="144" customWidth="1"/>
    <col min="2" max="2" width="99.28515625" style="144" customWidth="1"/>
    <col min="3" max="3" width="4.5703125" style="144" customWidth="1"/>
    <col min="4" max="4" width="5.5703125" style="144" customWidth="1"/>
    <col min="5" max="5" width="99.28515625" style="144" customWidth="1"/>
    <col min="6" max="6" width="4.5703125" style="144" customWidth="1"/>
    <col min="7" max="16384" width="9" style="144"/>
  </cols>
  <sheetData>
    <row r="1" spans="1:6" ht="26.25" x14ac:dyDescent="0.4">
      <c r="A1" s="284" t="s">
        <v>86</v>
      </c>
      <c r="B1" s="284"/>
      <c r="C1" s="284"/>
      <c r="D1" s="284"/>
      <c r="E1" s="284"/>
      <c r="F1" s="284"/>
    </row>
    <row r="2" spans="1:6" ht="26.25" x14ac:dyDescent="0.4">
      <c r="A2" s="284">
        <f>จิต!A2</f>
        <v>0</v>
      </c>
      <c r="B2" s="284"/>
      <c r="C2" s="284"/>
      <c r="D2" s="284"/>
      <c r="E2" s="284"/>
      <c r="F2" s="284"/>
    </row>
    <row r="3" spans="1:6" ht="21" thickBot="1" x14ac:dyDescent="0.35">
      <c r="C3" s="145"/>
      <c r="F3" s="145"/>
    </row>
    <row r="4" spans="1:6" x14ac:dyDescent="0.3">
      <c r="A4" s="205" t="s">
        <v>7</v>
      </c>
      <c r="B4" s="206" t="s">
        <v>87</v>
      </c>
      <c r="C4" s="208"/>
      <c r="D4" s="205" t="s">
        <v>7</v>
      </c>
      <c r="E4" s="206" t="s">
        <v>87</v>
      </c>
      <c r="F4" s="208"/>
    </row>
    <row r="5" spans="1:6" ht="128.25" customHeight="1" x14ac:dyDescent="0.3">
      <c r="A5" s="207">
        <v>1</v>
      </c>
      <c r="B5" s="230">
        <f>เชิงมิติ!B7</f>
        <v>0</v>
      </c>
      <c r="C5" s="145"/>
      <c r="D5" s="207">
        <f>A5+5</f>
        <v>6</v>
      </c>
      <c r="E5" s="230">
        <f>เชิงมิติ!B12</f>
        <v>0</v>
      </c>
      <c r="F5" s="145"/>
    </row>
    <row r="6" spans="1:6" ht="128.25" customHeight="1" x14ac:dyDescent="0.3">
      <c r="A6" s="207">
        <f>A5+1</f>
        <v>2</v>
      </c>
      <c r="B6" s="230">
        <f>เชิงมิติ!B8</f>
        <v>0</v>
      </c>
      <c r="C6" s="145"/>
      <c r="D6" s="207">
        <f t="shared" ref="D6:D9" si="0">A6+5</f>
        <v>7</v>
      </c>
      <c r="E6" s="230">
        <f>เชิงมิติ!B13</f>
        <v>0</v>
      </c>
      <c r="F6" s="145"/>
    </row>
    <row r="7" spans="1:6" ht="128.25" customHeight="1" x14ac:dyDescent="0.3">
      <c r="A7" s="207">
        <f t="shared" ref="A7:A9" si="1">A6+1</f>
        <v>3</v>
      </c>
      <c r="B7" s="230">
        <f>เชิงมิติ!B9</f>
        <v>0</v>
      </c>
      <c r="C7" s="145"/>
      <c r="D7" s="207">
        <f t="shared" si="0"/>
        <v>8</v>
      </c>
      <c r="E7" s="230">
        <f>เชิงมิติ!B14</f>
        <v>0</v>
      </c>
      <c r="F7" s="145"/>
    </row>
    <row r="8" spans="1:6" ht="128.25" customHeight="1" x14ac:dyDescent="0.3">
      <c r="A8" s="207">
        <f t="shared" si="1"/>
        <v>4</v>
      </c>
      <c r="B8" s="230">
        <f>เชิงมิติ!B10</f>
        <v>0</v>
      </c>
      <c r="C8" s="145"/>
      <c r="D8" s="207">
        <f t="shared" si="0"/>
        <v>9</v>
      </c>
      <c r="E8" s="230">
        <f>เชิงมิติ!B15</f>
        <v>0</v>
      </c>
      <c r="F8" s="145"/>
    </row>
    <row r="9" spans="1:6" ht="128.25" customHeight="1" x14ac:dyDescent="0.3">
      <c r="A9" s="207">
        <f t="shared" si="1"/>
        <v>5</v>
      </c>
      <c r="B9" s="230">
        <f>เชิงมิติ!B11</f>
        <v>0</v>
      </c>
      <c r="C9" s="145"/>
      <c r="D9" s="207">
        <f t="shared" si="0"/>
        <v>10</v>
      </c>
      <c r="E9" s="230">
        <f>เชิงมิติ!B16</f>
        <v>0</v>
      </c>
      <c r="F9" s="145"/>
    </row>
    <row r="10" spans="1:6" ht="128.25" customHeight="1" x14ac:dyDescent="0.3">
      <c r="A10" s="162">
        <f>A9+6</f>
        <v>11</v>
      </c>
      <c r="B10" s="230">
        <f>เชิงมิติ!B17</f>
        <v>0</v>
      </c>
      <c r="C10" s="145"/>
      <c r="D10" s="162">
        <f>A10+5</f>
        <v>16</v>
      </c>
      <c r="E10" s="230">
        <f>เชิงมิติ!B22</f>
        <v>0</v>
      </c>
      <c r="F10" s="145"/>
    </row>
    <row r="11" spans="1:6" ht="128.25" customHeight="1" x14ac:dyDescent="0.3">
      <c r="A11" s="162">
        <f>A10+1</f>
        <v>12</v>
      </c>
      <c r="B11" s="230">
        <f>เชิงมิติ!B18</f>
        <v>0</v>
      </c>
      <c r="C11" s="145"/>
      <c r="D11" s="162">
        <f t="shared" ref="D11:D14" si="2">A11+5</f>
        <v>17</v>
      </c>
      <c r="E11" s="230">
        <f>เชิงมิติ!B23</f>
        <v>0</v>
      </c>
      <c r="F11" s="145"/>
    </row>
    <row r="12" spans="1:6" ht="128.25" customHeight="1" x14ac:dyDescent="0.3">
      <c r="A12" s="162">
        <f t="shared" ref="A12:A14" si="3">A11+1</f>
        <v>13</v>
      </c>
      <c r="B12" s="230">
        <f>เชิงมิติ!B19</f>
        <v>0</v>
      </c>
      <c r="C12" s="145"/>
      <c r="D12" s="162">
        <f t="shared" si="2"/>
        <v>18</v>
      </c>
      <c r="E12" s="230">
        <f>เชิงมิติ!B24</f>
        <v>0</v>
      </c>
      <c r="F12" s="145"/>
    </row>
    <row r="13" spans="1:6" ht="128.25" customHeight="1" x14ac:dyDescent="0.3">
      <c r="A13" s="162">
        <f t="shared" si="3"/>
        <v>14</v>
      </c>
      <c r="B13" s="230">
        <f>เชิงมิติ!B20</f>
        <v>0</v>
      </c>
      <c r="C13" s="145"/>
      <c r="D13" s="162">
        <f t="shared" si="2"/>
        <v>19</v>
      </c>
      <c r="E13" s="230">
        <f>เชิงมิติ!B25</f>
        <v>0</v>
      </c>
      <c r="F13" s="145"/>
    </row>
    <row r="14" spans="1:6" ht="128.25" customHeight="1" x14ac:dyDescent="0.3">
      <c r="A14" s="162">
        <f t="shared" si="3"/>
        <v>15</v>
      </c>
      <c r="B14" s="230">
        <f>เชิงมิติ!B21</f>
        <v>0</v>
      </c>
      <c r="C14" s="145"/>
      <c r="D14" s="162">
        <f t="shared" si="2"/>
        <v>20</v>
      </c>
      <c r="E14" s="230">
        <f>เชิงมิติ!B26</f>
        <v>0</v>
      </c>
      <c r="F14" s="145"/>
    </row>
    <row r="15" spans="1:6" ht="128.25" customHeight="1" x14ac:dyDescent="0.3">
      <c r="A15" s="162">
        <f>A14+6</f>
        <v>21</v>
      </c>
      <c r="B15" s="230">
        <f>เชิงมิติ!B27</f>
        <v>0</v>
      </c>
      <c r="C15" s="145"/>
      <c r="D15" s="162">
        <f>A15+5</f>
        <v>26</v>
      </c>
      <c r="E15" s="230">
        <f>เชิงมิติ!B32</f>
        <v>0</v>
      </c>
      <c r="F15" s="145"/>
    </row>
    <row r="16" spans="1:6" ht="128.25" customHeight="1" x14ac:dyDescent="0.3">
      <c r="A16" s="162">
        <f>A15+1</f>
        <v>22</v>
      </c>
      <c r="B16" s="230">
        <f>เชิงมิติ!B28</f>
        <v>0</v>
      </c>
      <c r="C16" s="145"/>
      <c r="D16" s="162">
        <f t="shared" ref="D16:D19" si="4">A16+5</f>
        <v>27</v>
      </c>
      <c r="E16" s="230">
        <f>เชิงมิติ!B33</f>
        <v>0</v>
      </c>
      <c r="F16" s="145"/>
    </row>
    <row r="17" spans="1:6" ht="128.25" customHeight="1" x14ac:dyDescent="0.3">
      <c r="A17" s="162">
        <f t="shared" ref="A17:A19" si="5">A16+1</f>
        <v>23</v>
      </c>
      <c r="B17" s="230">
        <f>เชิงมิติ!B29</f>
        <v>0</v>
      </c>
      <c r="C17" s="145"/>
      <c r="D17" s="162">
        <f t="shared" si="4"/>
        <v>28</v>
      </c>
      <c r="E17" s="230">
        <f>เชิงมิติ!B34</f>
        <v>0</v>
      </c>
      <c r="F17" s="145"/>
    </row>
    <row r="18" spans="1:6" ht="128.25" customHeight="1" x14ac:dyDescent="0.3">
      <c r="A18" s="162">
        <f t="shared" si="5"/>
        <v>24</v>
      </c>
      <c r="B18" s="230">
        <f>เชิงมิติ!B30</f>
        <v>0</v>
      </c>
      <c r="C18" s="145"/>
      <c r="D18" s="162">
        <f t="shared" si="4"/>
        <v>29</v>
      </c>
      <c r="E18" s="230">
        <f>เชิงมิติ!B35</f>
        <v>0</v>
      </c>
      <c r="F18" s="145"/>
    </row>
    <row r="19" spans="1:6" ht="128.25" customHeight="1" x14ac:dyDescent="0.3">
      <c r="A19" s="162">
        <f t="shared" si="5"/>
        <v>25</v>
      </c>
      <c r="B19" s="230">
        <f>เชิงมิติ!B31</f>
        <v>0</v>
      </c>
      <c r="C19" s="145"/>
      <c r="D19" s="162">
        <f t="shared" si="4"/>
        <v>30</v>
      </c>
      <c r="E19" s="230">
        <f>เชิงมิติ!B36</f>
        <v>0</v>
      </c>
      <c r="F19" s="145"/>
    </row>
  </sheetData>
  <mergeCells count="2">
    <mergeCell ref="A1:F1"/>
    <mergeCell ref="A2:F2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70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2060"/>
  </sheetPr>
  <dimension ref="A1:H10"/>
  <sheetViews>
    <sheetView workbookViewId="0">
      <selection activeCell="A2" sqref="A2:F2"/>
    </sheetView>
  </sheetViews>
  <sheetFormatPr defaultColWidth="9" defaultRowHeight="21.75" x14ac:dyDescent="0.5"/>
  <cols>
    <col min="1" max="1" width="5.140625" style="11" customWidth="1"/>
    <col min="2" max="2" width="19.28515625" style="13" hidden="1" customWidth="1"/>
    <col min="3" max="3" width="40.42578125" style="13" customWidth="1"/>
    <col min="4" max="4" width="33" style="11" customWidth="1"/>
    <col min="5" max="6" width="33" style="2" customWidth="1"/>
    <col min="7" max="16384" width="9" style="2"/>
  </cols>
  <sheetData>
    <row r="1" spans="1:8" ht="30.75" x14ac:dyDescent="0.7">
      <c r="A1" s="280" t="s">
        <v>225</v>
      </c>
      <c r="B1" s="280"/>
      <c r="C1" s="280"/>
      <c r="D1" s="280"/>
      <c r="E1" s="280"/>
      <c r="F1" s="280"/>
    </row>
    <row r="2" spans="1:8" ht="27.75" x14ac:dyDescent="0.65">
      <c r="A2" s="285">
        <f>มิติ!A2</f>
        <v>0</v>
      </c>
      <c r="B2" s="285"/>
      <c r="C2" s="285"/>
      <c r="D2" s="285"/>
      <c r="E2" s="285"/>
      <c r="F2" s="285"/>
      <c r="G2" s="3"/>
      <c r="H2" s="3"/>
    </row>
    <row r="3" spans="1:8" ht="27.75" x14ac:dyDescent="0.65">
      <c r="A3" s="286" t="str">
        <f>ลงทะเบียน!A3</f>
        <v>วันที่ ..........   ดำเนินการโดย ................... ณ  ..........................</v>
      </c>
      <c r="B3" s="286"/>
      <c r="C3" s="286"/>
      <c r="D3" s="286"/>
      <c r="E3" s="286"/>
      <c r="F3" s="286"/>
      <c r="G3" s="12"/>
      <c r="H3" s="12"/>
    </row>
    <row r="4" spans="1:8" ht="22.5" thickBot="1" x14ac:dyDescent="0.55000000000000004"/>
    <row r="5" spans="1:8" ht="24.75" thickBot="1" x14ac:dyDescent="0.6">
      <c r="A5" s="52" t="s">
        <v>0</v>
      </c>
      <c r="B5" s="53" t="s">
        <v>25</v>
      </c>
      <c r="C5" s="53" t="s">
        <v>9</v>
      </c>
      <c r="D5" s="53" t="s">
        <v>26</v>
      </c>
      <c r="E5" s="53" t="s">
        <v>16</v>
      </c>
      <c r="F5" s="54" t="s">
        <v>27</v>
      </c>
    </row>
    <row r="6" spans="1:8" s="14" customFormat="1" ht="24" x14ac:dyDescent="0.55000000000000004">
      <c r="A6" s="55">
        <v>1</v>
      </c>
      <c r="B6" s="56" t="e">
        <f>ลงทะเบียน!#REF!</f>
        <v>#REF!</v>
      </c>
      <c r="C6" s="56">
        <f>เชิงมิติ!B7</f>
        <v>0</v>
      </c>
      <c r="D6" s="57"/>
      <c r="E6" s="58"/>
      <c r="F6" s="59"/>
    </row>
    <row r="7" spans="1:8" s="14" customFormat="1" ht="24" x14ac:dyDescent="0.55000000000000004">
      <c r="A7" s="60">
        <f t="shared" ref="A7:A10" si="0">A6+1</f>
        <v>2</v>
      </c>
      <c r="B7" s="27" t="e">
        <f>ลงทะเบียน!#REF!</f>
        <v>#REF!</v>
      </c>
      <c r="C7" s="27">
        <f>เชิงมิติ!B8</f>
        <v>0</v>
      </c>
      <c r="D7" s="61"/>
      <c r="E7" s="7"/>
      <c r="F7" s="62"/>
    </row>
    <row r="8" spans="1:8" s="14" customFormat="1" ht="24" x14ac:dyDescent="0.55000000000000004">
      <c r="A8" s="60">
        <f t="shared" si="0"/>
        <v>3</v>
      </c>
      <c r="B8" s="27" t="e">
        <f>ลงทะเบียน!#REF!</f>
        <v>#REF!</v>
      </c>
      <c r="C8" s="27">
        <f>เชิงมิติ!B9</f>
        <v>0</v>
      </c>
      <c r="D8" s="61"/>
      <c r="E8" s="7"/>
      <c r="F8" s="62"/>
    </row>
    <row r="9" spans="1:8" s="14" customFormat="1" ht="24" x14ac:dyDescent="0.55000000000000004">
      <c r="A9" s="60">
        <f t="shared" si="0"/>
        <v>4</v>
      </c>
      <c r="B9" s="27" t="e">
        <f>ลงทะเบียน!#REF!</f>
        <v>#REF!</v>
      </c>
      <c r="C9" s="27">
        <f>เชิงมิติ!B10</f>
        <v>0</v>
      </c>
      <c r="D9" s="61"/>
      <c r="E9" s="7"/>
      <c r="F9" s="62"/>
    </row>
    <row r="10" spans="1:8" s="14" customFormat="1" ht="24" x14ac:dyDescent="0.55000000000000004">
      <c r="A10" s="60">
        <f t="shared" si="0"/>
        <v>5</v>
      </c>
      <c r="B10" s="27" t="e">
        <f>ลงทะเบียน!#REF!</f>
        <v>#REF!</v>
      </c>
      <c r="C10" s="27">
        <f>เชิงมิติ!B11</f>
        <v>0</v>
      </c>
      <c r="D10" s="61"/>
      <c r="E10" s="7"/>
      <c r="F10" s="62"/>
    </row>
  </sheetData>
  <mergeCells count="3">
    <mergeCell ref="A1:F1"/>
    <mergeCell ref="A2:F2"/>
    <mergeCell ref="A3:F3"/>
  </mergeCells>
  <phoneticPr fontId="1" type="noConversion"/>
  <printOptions horizontalCentered="1"/>
  <pageMargins left="0.39370078740157499" right="0.39370078740157499" top="0.78740157480314998" bottom="0.78740157480314998" header="0.511811023622047" footer="0.511811023622047"/>
  <pageSetup paperSize="9" orientation="landscape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T36"/>
  <sheetViews>
    <sheetView zoomScale="85" zoomScaleNormal="85" workbookViewId="0">
      <selection activeCell="A3" sqref="A3:AB3"/>
    </sheetView>
  </sheetViews>
  <sheetFormatPr defaultRowHeight="21.75" x14ac:dyDescent="0.5"/>
  <cols>
    <col min="1" max="1" width="6.28515625" style="2" customWidth="1"/>
    <col min="2" max="2" width="24.85546875" style="2" customWidth="1"/>
    <col min="3" max="27" width="8" style="2" customWidth="1"/>
    <col min="28" max="28" width="8" style="51" customWidth="1"/>
    <col min="29" max="29" width="9.140625" style="2" customWidth="1"/>
    <col min="30" max="39" width="0" style="2" hidden="1" customWidth="1"/>
    <col min="40" max="16384" width="9.140625" style="2"/>
  </cols>
  <sheetData>
    <row r="1" spans="1:46" ht="30.75" x14ac:dyDescent="0.7">
      <c r="A1" s="280" t="s">
        <v>35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</row>
    <row r="2" spans="1:46" ht="27.75" x14ac:dyDescent="0.65">
      <c r="A2" s="285">
        <f>ลงทะเบียน!A2</f>
        <v>0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</row>
    <row r="3" spans="1:46" ht="27.75" x14ac:dyDescent="0.65">
      <c r="A3" s="286" t="str">
        <f>ลงทะเบียน!A3</f>
        <v>วันที่ ..........   ดำเนินการโดย ................... ณ  ..........................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86"/>
      <c r="Z3" s="286"/>
      <c r="AA3" s="286"/>
      <c r="AB3" s="286"/>
    </row>
    <row r="4" spans="1:46" ht="27.75" x14ac:dyDescent="0.65">
      <c r="A4" s="4"/>
      <c r="B4" s="4"/>
      <c r="C4" s="4"/>
      <c r="D4" s="4"/>
      <c r="E4" s="4"/>
      <c r="F4" s="257"/>
      <c r="G4" s="253"/>
      <c r="H4" s="4"/>
      <c r="I4" s="4"/>
      <c r="J4" s="4"/>
      <c r="K4" s="4"/>
      <c r="L4" s="4"/>
      <c r="M4" s="4"/>
      <c r="N4" s="249"/>
      <c r="O4" s="249"/>
      <c r="P4" s="4"/>
      <c r="Q4" s="254"/>
      <c r="R4" s="4"/>
      <c r="S4" s="3"/>
      <c r="T4" s="3"/>
      <c r="U4" s="3"/>
      <c r="V4" s="3"/>
      <c r="W4" s="3"/>
      <c r="X4" s="3"/>
      <c r="Y4" s="3"/>
      <c r="Z4" s="3"/>
      <c r="AB4" s="2"/>
    </row>
    <row r="5" spans="1:46" ht="24" x14ac:dyDescent="0.55000000000000004">
      <c r="A5" s="287" t="s">
        <v>7</v>
      </c>
      <c r="B5" s="287" t="s">
        <v>9</v>
      </c>
      <c r="C5" s="288" t="s">
        <v>15</v>
      </c>
      <c r="D5" s="288"/>
      <c r="E5" s="288"/>
      <c r="F5" s="288"/>
      <c r="G5" s="288"/>
      <c r="H5" s="288"/>
      <c r="I5" s="288" t="s">
        <v>14</v>
      </c>
      <c r="J5" s="288"/>
      <c r="K5" s="288"/>
      <c r="L5" s="288"/>
      <c r="M5" s="288"/>
      <c r="N5" s="288"/>
      <c r="O5" s="288"/>
      <c r="P5" s="288"/>
      <c r="Q5" s="255"/>
      <c r="R5" s="288" t="s">
        <v>31</v>
      </c>
      <c r="S5" s="288"/>
      <c r="T5" s="288" t="s">
        <v>36</v>
      </c>
      <c r="U5" s="288"/>
      <c r="V5" s="288"/>
      <c r="W5" s="288"/>
      <c r="X5" s="288" t="s">
        <v>37</v>
      </c>
      <c r="Y5" s="288"/>
      <c r="Z5" s="288"/>
      <c r="AA5" s="288"/>
      <c r="AB5" s="289" t="s">
        <v>4</v>
      </c>
    </row>
    <row r="6" spans="1:46" ht="24" x14ac:dyDescent="0.55000000000000004">
      <c r="A6" s="287"/>
      <c r="B6" s="287"/>
      <c r="C6" s="41" t="s">
        <v>17</v>
      </c>
      <c r="D6" s="41" t="s">
        <v>18</v>
      </c>
      <c r="E6" s="41" t="s">
        <v>70</v>
      </c>
      <c r="F6" s="41" t="s">
        <v>71</v>
      </c>
      <c r="G6" s="41" t="s">
        <v>219</v>
      </c>
      <c r="H6" s="42" t="s">
        <v>4</v>
      </c>
      <c r="I6" s="41" t="s">
        <v>80</v>
      </c>
      <c r="J6" s="41" t="s">
        <v>81</v>
      </c>
      <c r="K6" s="41" t="s">
        <v>82</v>
      </c>
      <c r="L6" s="41" t="s">
        <v>83</v>
      </c>
      <c r="M6" s="41" t="s">
        <v>84</v>
      </c>
      <c r="N6" s="41" t="s">
        <v>144</v>
      </c>
      <c r="O6" s="41" t="s">
        <v>145</v>
      </c>
      <c r="P6" s="42" t="s">
        <v>4</v>
      </c>
      <c r="Q6" s="41" t="s">
        <v>32</v>
      </c>
      <c r="R6" s="41" t="s">
        <v>191</v>
      </c>
      <c r="S6" s="42" t="s">
        <v>4</v>
      </c>
      <c r="T6" s="41" t="s">
        <v>19</v>
      </c>
      <c r="U6" s="41" t="s">
        <v>20</v>
      </c>
      <c r="V6" s="41" t="s">
        <v>176</v>
      </c>
      <c r="W6" s="42" t="s">
        <v>4</v>
      </c>
      <c r="X6" s="41" t="s">
        <v>21</v>
      </c>
      <c r="Y6" s="41" t="s">
        <v>22</v>
      </c>
      <c r="Z6" s="41" t="s">
        <v>23</v>
      </c>
      <c r="AA6" s="42" t="s">
        <v>4</v>
      </c>
      <c r="AB6" s="290"/>
    </row>
    <row r="7" spans="1:46" ht="24" x14ac:dyDescent="0.55000000000000004">
      <c r="A7" s="227">
        <v>1</v>
      </c>
      <c r="B7" s="27">
        <f>ลงทะเบียน!B6</f>
        <v>0</v>
      </c>
      <c r="C7" s="39"/>
      <c r="D7" s="39"/>
      <c r="E7" s="39"/>
      <c r="F7" s="39"/>
      <c r="G7" s="39"/>
      <c r="H7" s="44">
        <f t="shared" ref="H7:H36" si="0">SUM(C7:G7)</f>
        <v>0</v>
      </c>
      <c r="I7" s="39"/>
      <c r="J7" s="39"/>
      <c r="K7" s="39"/>
      <c r="L7" s="39"/>
      <c r="M7" s="39"/>
      <c r="N7" s="39"/>
      <c r="O7" s="39"/>
      <c r="P7" s="44">
        <f t="shared" ref="P7:P36" si="1">SUM(I7:O7)</f>
        <v>0</v>
      </c>
      <c r="Q7" s="39"/>
      <c r="R7" s="39"/>
      <c r="S7" s="44">
        <f>SUM(Q7:R7)</f>
        <v>0</v>
      </c>
      <c r="T7" s="39"/>
      <c r="U7" s="39"/>
      <c r="V7" s="39"/>
      <c r="W7" s="44">
        <f>SUM(T7:V7)</f>
        <v>0</v>
      </c>
      <c r="X7" s="39"/>
      <c r="Y7" s="39"/>
      <c r="Z7" s="39"/>
      <c r="AA7" s="44">
        <f t="shared" ref="AA7:AA36" si="2">SUM(X7:Z7)</f>
        <v>0</v>
      </c>
      <c r="AB7" s="228">
        <f t="shared" ref="AB7:AB36" si="3">SUM(AA7,W7,S7,P7,H7)</f>
        <v>0</v>
      </c>
    </row>
    <row r="8" spans="1:46" ht="24" x14ac:dyDescent="0.55000000000000004">
      <c r="A8" s="227">
        <v>2</v>
      </c>
      <c r="B8" s="27">
        <f>ลงทะเบียน!B10</f>
        <v>0</v>
      </c>
      <c r="C8" s="39"/>
      <c r="D8" s="39"/>
      <c r="E8" s="39"/>
      <c r="F8" s="39"/>
      <c r="G8" s="39"/>
      <c r="H8" s="44">
        <f t="shared" si="0"/>
        <v>0</v>
      </c>
      <c r="I8" s="39"/>
      <c r="J8" s="39"/>
      <c r="K8" s="39"/>
      <c r="L8" s="39"/>
      <c r="M8" s="39"/>
      <c r="N8" s="39"/>
      <c r="O8" s="39"/>
      <c r="P8" s="44">
        <f t="shared" si="1"/>
        <v>0</v>
      </c>
      <c r="Q8" s="39"/>
      <c r="R8" s="39"/>
      <c r="S8" s="44">
        <f t="shared" ref="S8:S36" si="4">SUM(Q8:R8)</f>
        <v>0</v>
      </c>
      <c r="T8" s="39"/>
      <c r="U8" s="39"/>
      <c r="V8" s="39"/>
      <c r="W8" s="44">
        <f t="shared" ref="W8:W21" si="5">SUM(T8:V8)</f>
        <v>0</v>
      </c>
      <c r="X8" s="39"/>
      <c r="Y8" s="39"/>
      <c r="Z8" s="39"/>
      <c r="AA8" s="44">
        <f t="shared" si="2"/>
        <v>0</v>
      </c>
      <c r="AB8" s="228">
        <f t="shared" si="3"/>
        <v>0</v>
      </c>
      <c r="AD8" s="46"/>
      <c r="AE8" s="46"/>
      <c r="AF8" s="46"/>
      <c r="AG8" s="47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9"/>
      <c r="AS8" s="49"/>
      <c r="AT8" s="49"/>
    </row>
    <row r="9" spans="1:46" ht="24" x14ac:dyDescent="0.55000000000000004">
      <c r="A9" s="227">
        <v>3</v>
      </c>
      <c r="B9" s="27">
        <f>ลงทะเบียน!B14</f>
        <v>0</v>
      </c>
      <c r="C9" s="39"/>
      <c r="D9" s="39"/>
      <c r="E9" s="39"/>
      <c r="F9" s="39"/>
      <c r="G9" s="39"/>
      <c r="H9" s="44">
        <f t="shared" si="0"/>
        <v>0</v>
      </c>
      <c r="I9" s="39"/>
      <c r="J9" s="39"/>
      <c r="K9" s="39"/>
      <c r="L9" s="39"/>
      <c r="M9" s="39"/>
      <c r="N9" s="39"/>
      <c r="O9" s="39"/>
      <c r="P9" s="44">
        <f t="shared" si="1"/>
        <v>0</v>
      </c>
      <c r="Q9" s="39"/>
      <c r="R9" s="39"/>
      <c r="S9" s="44">
        <f t="shared" si="4"/>
        <v>0</v>
      </c>
      <c r="T9" s="39"/>
      <c r="U9" s="39"/>
      <c r="V9" s="39"/>
      <c r="W9" s="44">
        <f t="shared" si="5"/>
        <v>0</v>
      </c>
      <c r="X9" s="39"/>
      <c r="Y9" s="39"/>
      <c r="Z9" s="39"/>
      <c r="AA9" s="44">
        <f t="shared" si="2"/>
        <v>0</v>
      </c>
      <c r="AB9" s="228">
        <f t="shared" si="3"/>
        <v>0</v>
      </c>
      <c r="AD9" s="46"/>
      <c r="AE9" s="46"/>
      <c r="AF9" s="46"/>
      <c r="AG9" s="47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9"/>
      <c r="AS9" s="49"/>
      <c r="AT9" s="49"/>
    </row>
    <row r="10" spans="1:46" ht="24" x14ac:dyDescent="0.55000000000000004">
      <c r="A10" s="227">
        <v>4</v>
      </c>
      <c r="B10" s="27">
        <f>ลงทะเบียน!B18</f>
        <v>0</v>
      </c>
      <c r="C10" s="39"/>
      <c r="D10" s="39"/>
      <c r="E10" s="39"/>
      <c r="F10" s="39"/>
      <c r="G10" s="39"/>
      <c r="H10" s="44">
        <f t="shared" si="0"/>
        <v>0</v>
      </c>
      <c r="I10" s="39"/>
      <c r="J10" s="39"/>
      <c r="K10" s="39"/>
      <c r="L10" s="39"/>
      <c r="M10" s="39"/>
      <c r="N10" s="39"/>
      <c r="O10" s="39"/>
      <c r="P10" s="44">
        <f t="shared" si="1"/>
        <v>0</v>
      </c>
      <c r="Q10" s="39"/>
      <c r="R10" s="39"/>
      <c r="S10" s="44">
        <f t="shared" si="4"/>
        <v>0</v>
      </c>
      <c r="T10" s="39"/>
      <c r="U10" s="39"/>
      <c r="V10" s="39"/>
      <c r="W10" s="44">
        <f t="shared" si="5"/>
        <v>0</v>
      </c>
      <c r="X10" s="39"/>
      <c r="Y10" s="39"/>
      <c r="Z10" s="39"/>
      <c r="AA10" s="44">
        <f t="shared" si="2"/>
        <v>0</v>
      </c>
      <c r="AB10" s="228">
        <f t="shared" si="3"/>
        <v>0</v>
      </c>
      <c r="AD10" s="46"/>
      <c r="AE10" s="46"/>
      <c r="AF10" s="46"/>
      <c r="AG10" s="47"/>
      <c r="AH10" s="48"/>
      <c r="AI10" s="48"/>
      <c r="AJ10" s="48"/>
      <c r="AK10" s="48"/>
      <c r="AL10" s="48"/>
      <c r="AM10" s="48"/>
      <c r="AN10" s="48"/>
    </row>
    <row r="11" spans="1:46" ht="24" x14ac:dyDescent="0.55000000000000004">
      <c r="A11" s="227">
        <v>5</v>
      </c>
      <c r="B11" s="27">
        <f>ลงทะเบียน!B22</f>
        <v>0</v>
      </c>
      <c r="C11" s="39"/>
      <c r="D11" s="39"/>
      <c r="E11" s="39"/>
      <c r="F11" s="39"/>
      <c r="G11" s="39"/>
      <c r="H11" s="44">
        <f t="shared" si="0"/>
        <v>0</v>
      </c>
      <c r="I11" s="39"/>
      <c r="J11" s="39"/>
      <c r="K11" s="39"/>
      <c r="L11" s="39"/>
      <c r="M11" s="39"/>
      <c r="N11" s="39"/>
      <c r="O11" s="39"/>
      <c r="P11" s="44">
        <f t="shared" si="1"/>
        <v>0</v>
      </c>
      <c r="Q11" s="39"/>
      <c r="R11" s="39"/>
      <c r="S11" s="44">
        <f t="shared" si="4"/>
        <v>0</v>
      </c>
      <c r="T11" s="39"/>
      <c r="U11" s="39"/>
      <c r="V11" s="39"/>
      <c r="W11" s="44">
        <f t="shared" si="5"/>
        <v>0</v>
      </c>
      <c r="X11" s="39"/>
      <c r="Y11" s="39"/>
      <c r="Z11" s="39"/>
      <c r="AA11" s="44">
        <f t="shared" si="2"/>
        <v>0</v>
      </c>
      <c r="AB11" s="228">
        <f t="shared" si="3"/>
        <v>0</v>
      </c>
      <c r="AD11" s="46"/>
      <c r="AE11" s="46"/>
      <c r="AF11" s="46"/>
      <c r="AG11" s="47"/>
      <c r="AH11" s="48"/>
      <c r="AI11" s="48"/>
      <c r="AJ11" s="48"/>
      <c r="AK11" s="48"/>
      <c r="AL11" s="48"/>
      <c r="AM11" s="48"/>
      <c r="AN11" s="48"/>
    </row>
    <row r="12" spans="1:46" ht="24" hidden="1" x14ac:dyDescent="0.55000000000000004">
      <c r="A12" s="227">
        <v>6</v>
      </c>
      <c r="B12" s="27">
        <f>ลงทะเบียน!B26</f>
        <v>0</v>
      </c>
      <c r="C12" s="39"/>
      <c r="D12" s="39"/>
      <c r="E12" s="39"/>
      <c r="F12" s="39"/>
      <c r="G12" s="39"/>
      <c r="H12" s="44">
        <f t="shared" si="0"/>
        <v>0</v>
      </c>
      <c r="I12" s="39"/>
      <c r="J12" s="39"/>
      <c r="K12" s="39"/>
      <c r="L12" s="39"/>
      <c r="M12" s="39"/>
      <c r="N12" s="39"/>
      <c r="O12" s="39"/>
      <c r="P12" s="44">
        <f t="shared" si="1"/>
        <v>0</v>
      </c>
      <c r="Q12" s="39"/>
      <c r="R12" s="39"/>
      <c r="S12" s="44">
        <f t="shared" si="4"/>
        <v>0</v>
      </c>
      <c r="T12" s="39"/>
      <c r="U12" s="39"/>
      <c r="V12" s="39"/>
      <c r="W12" s="44">
        <f t="shared" si="5"/>
        <v>0</v>
      </c>
      <c r="X12" s="39"/>
      <c r="Y12" s="39"/>
      <c r="Z12" s="39"/>
      <c r="AA12" s="44">
        <f t="shared" si="2"/>
        <v>0</v>
      </c>
      <c r="AB12" s="228">
        <f t="shared" si="3"/>
        <v>0</v>
      </c>
      <c r="AD12" s="46"/>
      <c r="AE12" s="46"/>
      <c r="AF12" s="46"/>
      <c r="AG12" s="47"/>
      <c r="AH12" s="48"/>
      <c r="AI12" s="48"/>
      <c r="AJ12" s="48"/>
      <c r="AK12" s="48"/>
      <c r="AL12" s="48"/>
      <c r="AM12" s="48"/>
      <c r="AN12" s="48"/>
    </row>
    <row r="13" spans="1:46" ht="24" hidden="1" x14ac:dyDescent="0.55000000000000004">
      <c r="A13" s="227">
        <v>7</v>
      </c>
      <c r="B13" s="27">
        <f>ลงทะเบียน!B30</f>
        <v>0</v>
      </c>
      <c r="C13" s="39"/>
      <c r="D13" s="39"/>
      <c r="E13" s="39"/>
      <c r="F13" s="39"/>
      <c r="G13" s="39"/>
      <c r="H13" s="44">
        <f t="shared" si="0"/>
        <v>0</v>
      </c>
      <c r="I13" s="39"/>
      <c r="J13" s="39"/>
      <c r="K13" s="39"/>
      <c r="L13" s="39"/>
      <c r="M13" s="39"/>
      <c r="N13" s="39"/>
      <c r="O13" s="39"/>
      <c r="P13" s="44">
        <f t="shared" si="1"/>
        <v>0</v>
      </c>
      <c r="Q13" s="39"/>
      <c r="R13" s="39"/>
      <c r="S13" s="44">
        <f t="shared" si="4"/>
        <v>0</v>
      </c>
      <c r="T13" s="39"/>
      <c r="U13" s="39"/>
      <c r="V13" s="39"/>
      <c r="W13" s="44">
        <f t="shared" si="5"/>
        <v>0</v>
      </c>
      <c r="X13" s="39"/>
      <c r="Y13" s="39"/>
      <c r="Z13" s="39"/>
      <c r="AA13" s="44">
        <f t="shared" si="2"/>
        <v>0</v>
      </c>
      <c r="AB13" s="228">
        <f t="shared" si="3"/>
        <v>0</v>
      </c>
      <c r="AD13" s="46"/>
      <c r="AE13" s="46"/>
      <c r="AF13" s="46"/>
      <c r="AG13" s="47"/>
      <c r="AH13" s="48"/>
      <c r="AI13" s="48"/>
      <c r="AJ13" s="48"/>
      <c r="AK13" s="48"/>
      <c r="AL13" s="48"/>
      <c r="AM13" s="48"/>
      <c r="AN13" s="48"/>
    </row>
    <row r="14" spans="1:46" ht="24" hidden="1" x14ac:dyDescent="0.55000000000000004">
      <c r="A14" s="227">
        <v>8</v>
      </c>
      <c r="B14" s="27">
        <f>ลงทะเบียน!B34</f>
        <v>0</v>
      </c>
      <c r="C14" s="39"/>
      <c r="D14" s="39"/>
      <c r="E14" s="39"/>
      <c r="F14" s="39"/>
      <c r="G14" s="39"/>
      <c r="H14" s="44">
        <f t="shared" si="0"/>
        <v>0</v>
      </c>
      <c r="I14" s="39"/>
      <c r="J14" s="39"/>
      <c r="K14" s="39"/>
      <c r="L14" s="39"/>
      <c r="M14" s="39"/>
      <c r="N14" s="39"/>
      <c r="O14" s="39"/>
      <c r="P14" s="44">
        <f t="shared" si="1"/>
        <v>0</v>
      </c>
      <c r="Q14" s="39"/>
      <c r="R14" s="39"/>
      <c r="S14" s="44">
        <f t="shared" si="4"/>
        <v>0</v>
      </c>
      <c r="T14" s="39"/>
      <c r="U14" s="39"/>
      <c r="V14" s="39"/>
      <c r="W14" s="44">
        <f t="shared" si="5"/>
        <v>0</v>
      </c>
      <c r="X14" s="39"/>
      <c r="Y14" s="39"/>
      <c r="Z14" s="39"/>
      <c r="AA14" s="44">
        <f t="shared" si="2"/>
        <v>0</v>
      </c>
      <c r="AB14" s="228">
        <f t="shared" si="3"/>
        <v>0</v>
      </c>
      <c r="AD14" s="46"/>
      <c r="AE14" s="46"/>
      <c r="AF14" s="46"/>
      <c r="AG14" s="47"/>
      <c r="AH14" s="48"/>
      <c r="AI14" s="48"/>
      <c r="AJ14" s="48"/>
      <c r="AK14" s="48"/>
      <c r="AL14" s="48"/>
      <c r="AM14" s="48"/>
      <c r="AN14" s="48"/>
    </row>
    <row r="15" spans="1:46" ht="24" hidden="1" x14ac:dyDescent="0.55000000000000004">
      <c r="A15" s="227">
        <v>9</v>
      </c>
      <c r="B15" s="27">
        <f>ลงทะเบียน!B38</f>
        <v>0</v>
      </c>
      <c r="C15" s="39"/>
      <c r="D15" s="39"/>
      <c r="E15" s="39"/>
      <c r="F15" s="39"/>
      <c r="G15" s="39"/>
      <c r="H15" s="44">
        <f t="shared" si="0"/>
        <v>0</v>
      </c>
      <c r="I15" s="50"/>
      <c r="J15" s="50"/>
      <c r="K15" s="50"/>
      <c r="L15" s="50"/>
      <c r="M15" s="50"/>
      <c r="N15" s="50"/>
      <c r="O15" s="50"/>
      <c r="P15" s="44">
        <f t="shared" si="1"/>
        <v>0</v>
      </c>
      <c r="Q15" s="39"/>
      <c r="R15" s="39"/>
      <c r="S15" s="44">
        <f t="shared" si="4"/>
        <v>0</v>
      </c>
      <c r="T15" s="39"/>
      <c r="U15" s="39"/>
      <c r="V15" s="39"/>
      <c r="W15" s="44">
        <f t="shared" si="5"/>
        <v>0</v>
      </c>
      <c r="X15" s="39"/>
      <c r="Y15" s="39"/>
      <c r="Z15" s="39"/>
      <c r="AA15" s="44">
        <f t="shared" si="2"/>
        <v>0</v>
      </c>
      <c r="AB15" s="228">
        <f t="shared" si="3"/>
        <v>0</v>
      </c>
      <c r="AD15" s="46"/>
      <c r="AE15" s="46"/>
      <c r="AF15" s="46"/>
      <c r="AG15" s="47"/>
      <c r="AH15" s="48"/>
      <c r="AI15" s="48"/>
      <c r="AJ15" s="48"/>
      <c r="AK15" s="48"/>
      <c r="AL15" s="48"/>
      <c r="AM15" s="48"/>
      <c r="AN15" s="48"/>
    </row>
    <row r="16" spans="1:46" ht="24" hidden="1" x14ac:dyDescent="0.55000000000000004">
      <c r="A16" s="227">
        <v>10</v>
      </c>
      <c r="B16" s="27">
        <f>ลงทะเบียน!B42</f>
        <v>0</v>
      </c>
      <c r="C16" s="39"/>
      <c r="D16" s="39"/>
      <c r="E16" s="39"/>
      <c r="F16" s="39"/>
      <c r="G16" s="39"/>
      <c r="H16" s="44">
        <f t="shared" si="0"/>
        <v>0</v>
      </c>
      <c r="I16" s="39"/>
      <c r="J16" s="39"/>
      <c r="K16" s="39"/>
      <c r="L16" s="39"/>
      <c r="M16" s="39"/>
      <c r="N16" s="39"/>
      <c r="O16" s="39"/>
      <c r="P16" s="44">
        <f t="shared" si="1"/>
        <v>0</v>
      </c>
      <c r="Q16" s="39"/>
      <c r="R16" s="39"/>
      <c r="S16" s="44">
        <f t="shared" si="4"/>
        <v>0</v>
      </c>
      <c r="T16" s="39"/>
      <c r="U16" s="39"/>
      <c r="V16" s="39"/>
      <c r="W16" s="44">
        <f t="shared" si="5"/>
        <v>0</v>
      </c>
      <c r="X16" s="39"/>
      <c r="Y16" s="39"/>
      <c r="Z16" s="39"/>
      <c r="AA16" s="44">
        <f t="shared" si="2"/>
        <v>0</v>
      </c>
      <c r="AB16" s="228">
        <f t="shared" si="3"/>
        <v>0</v>
      </c>
      <c r="AD16" s="46"/>
      <c r="AE16" s="46"/>
      <c r="AF16" s="46"/>
      <c r="AG16" s="47"/>
      <c r="AH16" s="48"/>
      <c r="AI16" s="48"/>
      <c r="AJ16" s="48"/>
      <c r="AK16" s="48"/>
      <c r="AL16" s="48"/>
      <c r="AM16" s="48"/>
      <c r="AN16" s="48"/>
    </row>
    <row r="17" spans="1:40" ht="24" hidden="1" x14ac:dyDescent="0.55000000000000004">
      <c r="A17" s="227">
        <v>11</v>
      </c>
      <c r="B17" s="27">
        <f>ลงทะเบียน!B46</f>
        <v>0</v>
      </c>
      <c r="C17" s="39"/>
      <c r="D17" s="39"/>
      <c r="E17" s="39"/>
      <c r="F17" s="39"/>
      <c r="G17" s="39"/>
      <c r="H17" s="44">
        <f t="shared" si="0"/>
        <v>0</v>
      </c>
      <c r="I17" s="39"/>
      <c r="J17" s="39"/>
      <c r="K17" s="39"/>
      <c r="L17" s="39"/>
      <c r="M17" s="39"/>
      <c r="N17" s="39"/>
      <c r="O17" s="39"/>
      <c r="P17" s="44">
        <f t="shared" si="1"/>
        <v>0</v>
      </c>
      <c r="Q17" s="39"/>
      <c r="R17" s="39"/>
      <c r="S17" s="44">
        <f t="shared" si="4"/>
        <v>0</v>
      </c>
      <c r="T17" s="39"/>
      <c r="U17" s="39"/>
      <c r="V17" s="39"/>
      <c r="W17" s="44">
        <f t="shared" si="5"/>
        <v>0</v>
      </c>
      <c r="X17" s="39"/>
      <c r="Y17" s="39"/>
      <c r="Z17" s="39"/>
      <c r="AA17" s="44">
        <f t="shared" si="2"/>
        <v>0</v>
      </c>
      <c r="AB17" s="228">
        <f t="shared" si="3"/>
        <v>0</v>
      </c>
      <c r="AD17" s="46"/>
      <c r="AE17" s="46"/>
      <c r="AF17" s="46"/>
      <c r="AG17" s="47"/>
      <c r="AH17" s="48"/>
      <c r="AI17" s="48"/>
      <c r="AJ17" s="48"/>
      <c r="AK17" s="48"/>
      <c r="AL17" s="48"/>
      <c r="AM17" s="48"/>
      <c r="AN17" s="48"/>
    </row>
    <row r="18" spans="1:40" ht="24" hidden="1" x14ac:dyDescent="0.55000000000000004">
      <c r="A18" s="227">
        <v>12</v>
      </c>
      <c r="B18" s="27">
        <f>ลงทะเบียน!B50</f>
        <v>0</v>
      </c>
      <c r="C18" s="39"/>
      <c r="D18" s="39"/>
      <c r="E18" s="39"/>
      <c r="F18" s="39"/>
      <c r="G18" s="39"/>
      <c r="H18" s="44">
        <f t="shared" si="0"/>
        <v>0</v>
      </c>
      <c r="I18" s="39"/>
      <c r="J18" s="39"/>
      <c r="K18" s="39"/>
      <c r="L18" s="39"/>
      <c r="M18" s="39"/>
      <c r="N18" s="39"/>
      <c r="O18" s="39"/>
      <c r="P18" s="44">
        <f t="shared" si="1"/>
        <v>0</v>
      </c>
      <c r="Q18" s="39"/>
      <c r="R18" s="39"/>
      <c r="S18" s="44">
        <f t="shared" si="4"/>
        <v>0</v>
      </c>
      <c r="T18" s="39"/>
      <c r="U18" s="39"/>
      <c r="V18" s="39"/>
      <c r="W18" s="44">
        <f t="shared" si="5"/>
        <v>0</v>
      </c>
      <c r="X18" s="39"/>
      <c r="Y18" s="39"/>
      <c r="Z18" s="39"/>
      <c r="AA18" s="44">
        <f t="shared" si="2"/>
        <v>0</v>
      </c>
      <c r="AB18" s="228">
        <f t="shared" si="3"/>
        <v>0</v>
      </c>
      <c r="AD18" s="46"/>
      <c r="AE18" s="46"/>
      <c r="AF18" s="46"/>
      <c r="AG18" s="47"/>
      <c r="AH18" s="48"/>
      <c r="AI18" s="48"/>
      <c r="AJ18" s="48"/>
      <c r="AK18" s="48"/>
      <c r="AL18" s="48"/>
      <c r="AM18" s="48"/>
      <c r="AN18" s="48"/>
    </row>
    <row r="19" spans="1:40" ht="24" hidden="1" x14ac:dyDescent="0.55000000000000004">
      <c r="A19" s="227">
        <v>13</v>
      </c>
      <c r="B19" s="27">
        <f>ลงทะเบียน!B54</f>
        <v>0</v>
      </c>
      <c r="C19" s="39"/>
      <c r="D19" s="39"/>
      <c r="E19" s="39"/>
      <c r="F19" s="39"/>
      <c r="G19" s="39"/>
      <c r="H19" s="44">
        <f t="shared" si="0"/>
        <v>0</v>
      </c>
      <c r="I19" s="39"/>
      <c r="J19" s="39"/>
      <c r="K19" s="39"/>
      <c r="L19" s="39"/>
      <c r="M19" s="39"/>
      <c r="N19" s="39"/>
      <c r="O19" s="39"/>
      <c r="P19" s="44">
        <f t="shared" si="1"/>
        <v>0</v>
      </c>
      <c r="Q19" s="39"/>
      <c r="R19" s="39"/>
      <c r="S19" s="44">
        <f t="shared" si="4"/>
        <v>0</v>
      </c>
      <c r="T19" s="39"/>
      <c r="U19" s="39"/>
      <c r="V19" s="39"/>
      <c r="W19" s="44">
        <f t="shared" si="5"/>
        <v>0</v>
      </c>
      <c r="X19" s="39"/>
      <c r="Y19" s="39"/>
      <c r="Z19" s="39"/>
      <c r="AA19" s="44">
        <f t="shared" si="2"/>
        <v>0</v>
      </c>
      <c r="AB19" s="228">
        <f t="shared" si="3"/>
        <v>0</v>
      </c>
    </row>
    <row r="20" spans="1:40" ht="24" hidden="1" x14ac:dyDescent="0.55000000000000004">
      <c r="A20" s="227">
        <v>14</v>
      </c>
      <c r="B20" s="27">
        <f>ลงทะเบียน!B58</f>
        <v>0</v>
      </c>
      <c r="C20" s="39"/>
      <c r="D20" s="39"/>
      <c r="E20" s="39"/>
      <c r="F20" s="39"/>
      <c r="G20" s="39"/>
      <c r="H20" s="44">
        <f t="shared" si="0"/>
        <v>0</v>
      </c>
      <c r="I20" s="39"/>
      <c r="J20" s="39"/>
      <c r="K20" s="39"/>
      <c r="L20" s="39"/>
      <c r="M20" s="39"/>
      <c r="N20" s="39"/>
      <c r="O20" s="39"/>
      <c r="P20" s="44">
        <f t="shared" si="1"/>
        <v>0</v>
      </c>
      <c r="Q20" s="39"/>
      <c r="R20" s="39"/>
      <c r="S20" s="44">
        <f t="shared" si="4"/>
        <v>0</v>
      </c>
      <c r="T20" s="39"/>
      <c r="U20" s="39"/>
      <c r="V20" s="39"/>
      <c r="W20" s="44">
        <f t="shared" si="5"/>
        <v>0</v>
      </c>
      <c r="X20" s="39"/>
      <c r="Y20" s="39"/>
      <c r="Z20" s="39"/>
      <c r="AA20" s="44">
        <f t="shared" si="2"/>
        <v>0</v>
      </c>
      <c r="AB20" s="228">
        <f t="shared" si="3"/>
        <v>0</v>
      </c>
    </row>
    <row r="21" spans="1:40" ht="24" hidden="1" x14ac:dyDescent="0.55000000000000004">
      <c r="A21" s="227">
        <v>15</v>
      </c>
      <c r="B21" s="27">
        <f>ลงทะเบียน!B62</f>
        <v>0</v>
      </c>
      <c r="C21" s="39"/>
      <c r="D21" s="39"/>
      <c r="E21" s="39"/>
      <c r="F21" s="39"/>
      <c r="G21" s="39"/>
      <c r="H21" s="44">
        <f t="shared" si="0"/>
        <v>0</v>
      </c>
      <c r="I21" s="39"/>
      <c r="J21" s="39"/>
      <c r="K21" s="39"/>
      <c r="L21" s="39"/>
      <c r="M21" s="39"/>
      <c r="N21" s="39"/>
      <c r="O21" s="39"/>
      <c r="P21" s="44">
        <f t="shared" si="1"/>
        <v>0</v>
      </c>
      <c r="Q21" s="39"/>
      <c r="R21" s="39"/>
      <c r="S21" s="44">
        <f t="shared" si="4"/>
        <v>0</v>
      </c>
      <c r="T21" s="39"/>
      <c r="U21" s="39"/>
      <c r="V21" s="39"/>
      <c r="W21" s="44">
        <f t="shared" si="5"/>
        <v>0</v>
      </c>
      <c r="X21" s="39"/>
      <c r="Y21" s="39"/>
      <c r="Z21" s="39"/>
      <c r="AA21" s="44">
        <f t="shared" si="2"/>
        <v>0</v>
      </c>
      <c r="AB21" s="228">
        <f t="shared" si="3"/>
        <v>0</v>
      </c>
    </row>
    <row r="22" spans="1:40" ht="24" hidden="1" x14ac:dyDescent="0.55000000000000004">
      <c r="A22" s="227">
        <v>16</v>
      </c>
      <c r="B22" s="27">
        <f>ลงทะเบียน!B67</f>
        <v>0</v>
      </c>
      <c r="C22" s="39"/>
      <c r="D22" s="39"/>
      <c r="E22" s="39"/>
      <c r="F22" s="39"/>
      <c r="G22" s="39"/>
      <c r="H22" s="44">
        <f t="shared" si="0"/>
        <v>0</v>
      </c>
      <c r="I22" s="39"/>
      <c r="J22" s="39"/>
      <c r="K22" s="39"/>
      <c r="L22" s="39"/>
      <c r="M22" s="39"/>
      <c r="N22" s="39"/>
      <c r="O22" s="39"/>
      <c r="P22" s="44">
        <f t="shared" si="1"/>
        <v>0</v>
      </c>
      <c r="Q22" s="39"/>
      <c r="R22" s="39"/>
      <c r="S22" s="44">
        <f t="shared" si="4"/>
        <v>0</v>
      </c>
      <c r="T22" s="39"/>
      <c r="U22" s="39"/>
      <c r="V22" s="39"/>
      <c r="W22" s="44">
        <f t="shared" ref="W22:W27" si="6">SUM(T22:V22)</f>
        <v>0</v>
      </c>
      <c r="X22" s="39"/>
      <c r="Y22" s="39"/>
      <c r="Z22" s="39"/>
      <c r="AA22" s="44">
        <f t="shared" si="2"/>
        <v>0</v>
      </c>
      <c r="AB22" s="228">
        <f t="shared" si="3"/>
        <v>0</v>
      </c>
    </row>
    <row r="23" spans="1:40" ht="24" hidden="1" x14ac:dyDescent="0.55000000000000004">
      <c r="A23" s="227">
        <v>17</v>
      </c>
      <c r="B23" s="27">
        <f>ลงทะเบียน!B71</f>
        <v>0</v>
      </c>
      <c r="C23" s="39"/>
      <c r="D23" s="39"/>
      <c r="E23" s="39"/>
      <c r="F23" s="39"/>
      <c r="G23" s="39"/>
      <c r="H23" s="44">
        <f t="shared" si="0"/>
        <v>0</v>
      </c>
      <c r="I23" s="39"/>
      <c r="J23" s="39"/>
      <c r="K23" s="39"/>
      <c r="L23" s="39"/>
      <c r="M23" s="39"/>
      <c r="N23" s="39"/>
      <c r="O23" s="39"/>
      <c r="P23" s="44">
        <f t="shared" si="1"/>
        <v>0</v>
      </c>
      <c r="Q23" s="39"/>
      <c r="R23" s="39"/>
      <c r="S23" s="44">
        <f t="shared" si="4"/>
        <v>0</v>
      </c>
      <c r="T23" s="39"/>
      <c r="U23" s="39"/>
      <c r="V23" s="39"/>
      <c r="W23" s="44">
        <f t="shared" si="6"/>
        <v>0</v>
      </c>
      <c r="X23" s="39"/>
      <c r="Y23" s="39"/>
      <c r="Z23" s="39"/>
      <c r="AA23" s="44">
        <f t="shared" si="2"/>
        <v>0</v>
      </c>
      <c r="AB23" s="228">
        <f t="shared" si="3"/>
        <v>0</v>
      </c>
    </row>
    <row r="24" spans="1:40" ht="24" hidden="1" x14ac:dyDescent="0.55000000000000004">
      <c r="A24" s="227">
        <v>18</v>
      </c>
      <c r="B24" s="27">
        <f>ลงทะเบียน!B75</f>
        <v>0</v>
      </c>
      <c r="C24" s="39"/>
      <c r="D24" s="39"/>
      <c r="E24" s="39"/>
      <c r="F24" s="39"/>
      <c r="G24" s="39"/>
      <c r="H24" s="44">
        <f t="shared" si="0"/>
        <v>0</v>
      </c>
      <c r="I24" s="39"/>
      <c r="J24" s="39"/>
      <c r="K24" s="39"/>
      <c r="L24" s="39"/>
      <c r="M24" s="39"/>
      <c r="N24" s="39"/>
      <c r="O24" s="39"/>
      <c r="P24" s="44">
        <f t="shared" si="1"/>
        <v>0</v>
      </c>
      <c r="Q24" s="39"/>
      <c r="R24" s="39"/>
      <c r="S24" s="44">
        <f t="shared" si="4"/>
        <v>0</v>
      </c>
      <c r="T24" s="39"/>
      <c r="U24" s="39"/>
      <c r="V24" s="39"/>
      <c r="W24" s="44">
        <f t="shared" si="6"/>
        <v>0</v>
      </c>
      <c r="X24" s="39"/>
      <c r="Y24" s="39"/>
      <c r="Z24" s="39"/>
      <c r="AA24" s="44">
        <f t="shared" si="2"/>
        <v>0</v>
      </c>
      <c r="AB24" s="228">
        <f t="shared" si="3"/>
        <v>0</v>
      </c>
    </row>
    <row r="25" spans="1:40" ht="24" hidden="1" x14ac:dyDescent="0.55000000000000004">
      <c r="A25" s="227">
        <v>19</v>
      </c>
      <c r="B25" s="27">
        <f>ลงทะเบียน!B79</f>
        <v>0</v>
      </c>
      <c r="C25" s="39"/>
      <c r="D25" s="39"/>
      <c r="E25" s="39"/>
      <c r="F25" s="39"/>
      <c r="G25" s="39"/>
      <c r="H25" s="44">
        <f t="shared" si="0"/>
        <v>0</v>
      </c>
      <c r="I25" s="39"/>
      <c r="J25" s="39"/>
      <c r="K25" s="39"/>
      <c r="L25" s="39"/>
      <c r="M25" s="39"/>
      <c r="N25" s="39"/>
      <c r="O25" s="39"/>
      <c r="P25" s="44">
        <f t="shared" si="1"/>
        <v>0</v>
      </c>
      <c r="Q25" s="39"/>
      <c r="R25" s="39"/>
      <c r="S25" s="44">
        <f t="shared" si="4"/>
        <v>0</v>
      </c>
      <c r="T25" s="39"/>
      <c r="U25" s="39"/>
      <c r="V25" s="39"/>
      <c r="W25" s="44">
        <f t="shared" si="6"/>
        <v>0</v>
      </c>
      <c r="X25" s="39"/>
      <c r="Y25" s="39"/>
      <c r="Z25" s="39"/>
      <c r="AA25" s="44">
        <f t="shared" si="2"/>
        <v>0</v>
      </c>
      <c r="AB25" s="228">
        <f t="shared" si="3"/>
        <v>0</v>
      </c>
    </row>
    <row r="26" spans="1:40" ht="24" hidden="1" x14ac:dyDescent="0.55000000000000004">
      <c r="A26" s="227">
        <v>20</v>
      </c>
      <c r="B26" s="27">
        <f>ลงทะเบียน!B83</f>
        <v>0</v>
      </c>
      <c r="C26" s="39"/>
      <c r="D26" s="39"/>
      <c r="E26" s="39"/>
      <c r="F26" s="39"/>
      <c r="G26" s="39"/>
      <c r="H26" s="44">
        <f t="shared" si="0"/>
        <v>0</v>
      </c>
      <c r="I26" s="39"/>
      <c r="J26" s="39"/>
      <c r="K26" s="39"/>
      <c r="L26" s="39"/>
      <c r="M26" s="39"/>
      <c r="N26" s="39"/>
      <c r="O26" s="39"/>
      <c r="P26" s="44">
        <f t="shared" si="1"/>
        <v>0</v>
      </c>
      <c r="Q26" s="39"/>
      <c r="R26" s="39"/>
      <c r="S26" s="44">
        <f t="shared" si="4"/>
        <v>0</v>
      </c>
      <c r="T26" s="39"/>
      <c r="U26" s="39"/>
      <c r="V26" s="39"/>
      <c r="W26" s="44">
        <f t="shared" si="6"/>
        <v>0</v>
      </c>
      <c r="X26" s="39"/>
      <c r="Y26" s="39"/>
      <c r="Z26" s="39"/>
      <c r="AA26" s="44">
        <f t="shared" si="2"/>
        <v>0</v>
      </c>
      <c r="AB26" s="228">
        <f t="shared" si="3"/>
        <v>0</v>
      </c>
    </row>
    <row r="27" spans="1:40" ht="24" hidden="1" x14ac:dyDescent="0.55000000000000004">
      <c r="A27" s="227">
        <v>21</v>
      </c>
      <c r="B27" s="27">
        <f>ลงทะเบียน!B87</f>
        <v>0</v>
      </c>
      <c r="C27" s="39"/>
      <c r="D27" s="39"/>
      <c r="E27" s="39"/>
      <c r="F27" s="39"/>
      <c r="G27" s="39"/>
      <c r="H27" s="44">
        <f t="shared" si="0"/>
        <v>0</v>
      </c>
      <c r="I27" s="39"/>
      <c r="J27" s="39"/>
      <c r="K27" s="39"/>
      <c r="L27" s="39"/>
      <c r="M27" s="39"/>
      <c r="N27" s="39"/>
      <c r="O27" s="39"/>
      <c r="P27" s="44">
        <f t="shared" si="1"/>
        <v>0</v>
      </c>
      <c r="Q27" s="39"/>
      <c r="R27" s="39"/>
      <c r="S27" s="44">
        <f t="shared" si="4"/>
        <v>0</v>
      </c>
      <c r="T27" s="39"/>
      <c r="U27" s="39"/>
      <c r="V27" s="39"/>
      <c r="W27" s="44">
        <f t="shared" si="6"/>
        <v>0</v>
      </c>
      <c r="X27" s="39"/>
      <c r="Y27" s="39"/>
      <c r="Z27" s="39"/>
      <c r="AA27" s="44">
        <f t="shared" si="2"/>
        <v>0</v>
      </c>
      <c r="AB27" s="228">
        <f t="shared" si="3"/>
        <v>0</v>
      </c>
    </row>
    <row r="28" spans="1:40" ht="24" hidden="1" x14ac:dyDescent="0.55000000000000004">
      <c r="A28" s="227">
        <v>22</v>
      </c>
      <c r="B28" s="27">
        <f>ลงทะเบียน!B91</f>
        <v>0</v>
      </c>
      <c r="C28" s="39"/>
      <c r="D28" s="39"/>
      <c r="E28" s="39"/>
      <c r="F28" s="39"/>
      <c r="G28" s="39"/>
      <c r="H28" s="44">
        <f t="shared" si="0"/>
        <v>0</v>
      </c>
      <c r="I28" s="39"/>
      <c r="J28" s="39"/>
      <c r="K28" s="39"/>
      <c r="L28" s="39"/>
      <c r="M28" s="39"/>
      <c r="N28" s="39"/>
      <c r="O28" s="39"/>
      <c r="P28" s="44">
        <f t="shared" si="1"/>
        <v>0</v>
      </c>
      <c r="Q28" s="39"/>
      <c r="R28" s="39"/>
      <c r="S28" s="44">
        <f t="shared" si="4"/>
        <v>0</v>
      </c>
      <c r="T28" s="39"/>
      <c r="U28" s="39"/>
      <c r="V28" s="39"/>
      <c r="W28" s="44">
        <f t="shared" ref="W28:W36" si="7">SUM(T28:V28)</f>
        <v>0</v>
      </c>
      <c r="X28" s="39"/>
      <c r="Y28" s="39"/>
      <c r="Z28" s="39"/>
      <c r="AA28" s="44">
        <f t="shared" si="2"/>
        <v>0</v>
      </c>
      <c r="AB28" s="228">
        <f t="shared" si="3"/>
        <v>0</v>
      </c>
    </row>
    <row r="29" spans="1:40" ht="24" hidden="1" x14ac:dyDescent="0.55000000000000004">
      <c r="A29" s="227">
        <v>23</v>
      </c>
      <c r="B29" s="27">
        <f>ลงทะเบียน!B95</f>
        <v>0</v>
      </c>
      <c r="C29" s="39"/>
      <c r="D29" s="39"/>
      <c r="E29" s="39"/>
      <c r="F29" s="39"/>
      <c r="G29" s="39"/>
      <c r="H29" s="44">
        <f t="shared" si="0"/>
        <v>0</v>
      </c>
      <c r="I29" s="39"/>
      <c r="J29" s="39"/>
      <c r="K29" s="39"/>
      <c r="L29" s="39"/>
      <c r="M29" s="39"/>
      <c r="N29" s="39"/>
      <c r="O29" s="39"/>
      <c r="P29" s="44">
        <f t="shared" si="1"/>
        <v>0</v>
      </c>
      <c r="Q29" s="39"/>
      <c r="R29" s="39"/>
      <c r="S29" s="44">
        <f t="shared" si="4"/>
        <v>0</v>
      </c>
      <c r="T29" s="39"/>
      <c r="U29" s="39"/>
      <c r="V29" s="39"/>
      <c r="W29" s="44">
        <f t="shared" si="7"/>
        <v>0</v>
      </c>
      <c r="X29" s="39"/>
      <c r="Y29" s="39"/>
      <c r="Z29" s="39"/>
      <c r="AA29" s="44">
        <f t="shared" si="2"/>
        <v>0</v>
      </c>
      <c r="AB29" s="228">
        <f t="shared" si="3"/>
        <v>0</v>
      </c>
    </row>
    <row r="30" spans="1:40" ht="24" hidden="1" x14ac:dyDescent="0.55000000000000004">
      <c r="A30" s="227">
        <v>24</v>
      </c>
      <c r="B30" s="27">
        <f>ลงทะเบียน!B98</f>
        <v>0</v>
      </c>
      <c r="C30" s="39"/>
      <c r="D30" s="39"/>
      <c r="E30" s="39"/>
      <c r="F30" s="39"/>
      <c r="G30" s="39"/>
      <c r="H30" s="44">
        <f t="shared" si="0"/>
        <v>0</v>
      </c>
      <c r="I30" s="39"/>
      <c r="J30" s="39"/>
      <c r="K30" s="39"/>
      <c r="L30" s="39"/>
      <c r="M30" s="39"/>
      <c r="N30" s="39"/>
      <c r="O30" s="39"/>
      <c r="P30" s="44">
        <f t="shared" si="1"/>
        <v>0</v>
      </c>
      <c r="Q30" s="39"/>
      <c r="R30" s="39"/>
      <c r="S30" s="44">
        <f t="shared" si="4"/>
        <v>0</v>
      </c>
      <c r="T30" s="39"/>
      <c r="U30" s="39"/>
      <c r="V30" s="39"/>
      <c r="W30" s="44">
        <f t="shared" si="7"/>
        <v>0</v>
      </c>
      <c r="X30" s="39"/>
      <c r="Y30" s="39"/>
      <c r="Z30" s="39"/>
      <c r="AA30" s="44">
        <f t="shared" si="2"/>
        <v>0</v>
      </c>
      <c r="AB30" s="228">
        <f t="shared" si="3"/>
        <v>0</v>
      </c>
    </row>
    <row r="31" spans="1:40" ht="24" hidden="1" x14ac:dyDescent="0.55000000000000004">
      <c r="A31" s="227">
        <v>25</v>
      </c>
      <c r="B31" s="27">
        <f>ลงทะเบียน!B102</f>
        <v>0</v>
      </c>
      <c r="C31" s="39"/>
      <c r="D31" s="39"/>
      <c r="E31" s="39"/>
      <c r="F31" s="39"/>
      <c r="G31" s="39"/>
      <c r="H31" s="44">
        <f t="shared" si="0"/>
        <v>0</v>
      </c>
      <c r="I31" s="39"/>
      <c r="J31" s="39"/>
      <c r="K31" s="39"/>
      <c r="L31" s="39"/>
      <c r="M31" s="39"/>
      <c r="N31" s="39"/>
      <c r="O31" s="39"/>
      <c r="P31" s="44">
        <f t="shared" si="1"/>
        <v>0</v>
      </c>
      <c r="Q31" s="39"/>
      <c r="R31" s="39"/>
      <c r="S31" s="44">
        <f t="shared" si="4"/>
        <v>0</v>
      </c>
      <c r="T31" s="39"/>
      <c r="U31" s="39"/>
      <c r="V31" s="39"/>
      <c r="W31" s="44">
        <f t="shared" si="7"/>
        <v>0</v>
      </c>
      <c r="X31" s="39"/>
      <c r="Y31" s="39"/>
      <c r="Z31" s="39"/>
      <c r="AA31" s="44">
        <f t="shared" si="2"/>
        <v>0</v>
      </c>
      <c r="AB31" s="228">
        <f t="shared" si="3"/>
        <v>0</v>
      </c>
    </row>
    <row r="32" spans="1:40" ht="24" hidden="1" x14ac:dyDescent="0.55000000000000004">
      <c r="A32" s="227">
        <v>26</v>
      </c>
      <c r="B32" s="27">
        <f>ลงทะเบียน!B106</f>
        <v>0</v>
      </c>
      <c r="C32" s="39"/>
      <c r="D32" s="39"/>
      <c r="E32" s="39"/>
      <c r="F32" s="39"/>
      <c r="G32" s="39"/>
      <c r="H32" s="44">
        <f t="shared" si="0"/>
        <v>0</v>
      </c>
      <c r="I32" s="39"/>
      <c r="J32" s="39"/>
      <c r="K32" s="39"/>
      <c r="L32" s="39"/>
      <c r="M32" s="39"/>
      <c r="N32" s="39"/>
      <c r="O32" s="39"/>
      <c r="P32" s="44">
        <f t="shared" si="1"/>
        <v>0</v>
      </c>
      <c r="Q32" s="39"/>
      <c r="R32" s="39"/>
      <c r="S32" s="44">
        <f t="shared" si="4"/>
        <v>0</v>
      </c>
      <c r="T32" s="39"/>
      <c r="U32" s="39"/>
      <c r="V32" s="39"/>
      <c r="W32" s="44">
        <f t="shared" si="7"/>
        <v>0</v>
      </c>
      <c r="X32" s="39"/>
      <c r="Y32" s="39"/>
      <c r="Z32" s="39"/>
      <c r="AA32" s="44">
        <f t="shared" si="2"/>
        <v>0</v>
      </c>
      <c r="AB32" s="228">
        <f t="shared" si="3"/>
        <v>0</v>
      </c>
    </row>
    <row r="33" spans="1:28" ht="24" hidden="1" x14ac:dyDescent="0.55000000000000004">
      <c r="A33" s="227">
        <v>27</v>
      </c>
      <c r="B33" s="27">
        <f>ลงทะเบียน!B110</f>
        <v>0</v>
      </c>
      <c r="C33" s="39"/>
      <c r="D33" s="39"/>
      <c r="E33" s="39"/>
      <c r="F33" s="39"/>
      <c r="G33" s="39"/>
      <c r="H33" s="44">
        <f t="shared" si="0"/>
        <v>0</v>
      </c>
      <c r="I33" s="39"/>
      <c r="J33" s="39"/>
      <c r="K33" s="39"/>
      <c r="L33" s="39"/>
      <c r="M33" s="39"/>
      <c r="N33" s="39"/>
      <c r="O33" s="39"/>
      <c r="P33" s="44">
        <f t="shared" si="1"/>
        <v>0</v>
      </c>
      <c r="Q33" s="39"/>
      <c r="R33" s="39"/>
      <c r="S33" s="44">
        <f t="shared" si="4"/>
        <v>0</v>
      </c>
      <c r="T33" s="39"/>
      <c r="U33" s="39"/>
      <c r="V33" s="39"/>
      <c r="W33" s="44">
        <f t="shared" si="7"/>
        <v>0</v>
      </c>
      <c r="X33" s="39"/>
      <c r="Y33" s="39"/>
      <c r="Z33" s="39"/>
      <c r="AA33" s="44">
        <f t="shared" si="2"/>
        <v>0</v>
      </c>
      <c r="AB33" s="228">
        <f t="shared" si="3"/>
        <v>0</v>
      </c>
    </row>
    <row r="34" spans="1:28" ht="24" hidden="1" x14ac:dyDescent="0.55000000000000004">
      <c r="A34" s="227">
        <v>28</v>
      </c>
      <c r="B34" s="27">
        <f>ลงทะเบียน!B114</f>
        <v>0</v>
      </c>
      <c r="C34" s="39"/>
      <c r="D34" s="39"/>
      <c r="E34" s="39"/>
      <c r="F34" s="39"/>
      <c r="G34" s="39"/>
      <c r="H34" s="44">
        <f t="shared" si="0"/>
        <v>0</v>
      </c>
      <c r="I34" s="39"/>
      <c r="J34" s="39"/>
      <c r="K34" s="39"/>
      <c r="L34" s="39"/>
      <c r="M34" s="39"/>
      <c r="N34" s="39"/>
      <c r="O34" s="39"/>
      <c r="P34" s="44">
        <f t="shared" si="1"/>
        <v>0</v>
      </c>
      <c r="Q34" s="39"/>
      <c r="R34" s="39"/>
      <c r="S34" s="44">
        <f t="shared" si="4"/>
        <v>0</v>
      </c>
      <c r="T34" s="39"/>
      <c r="U34" s="39"/>
      <c r="V34" s="39"/>
      <c r="W34" s="44">
        <f t="shared" si="7"/>
        <v>0</v>
      </c>
      <c r="X34" s="39"/>
      <c r="Y34" s="39"/>
      <c r="Z34" s="39"/>
      <c r="AA34" s="44">
        <f t="shared" si="2"/>
        <v>0</v>
      </c>
      <c r="AB34" s="228">
        <f t="shared" si="3"/>
        <v>0</v>
      </c>
    </row>
    <row r="35" spans="1:28" ht="24" hidden="1" x14ac:dyDescent="0.55000000000000004">
      <c r="A35" s="227">
        <v>29</v>
      </c>
      <c r="B35" s="27">
        <f>ลงทะเบียน!B118</f>
        <v>0</v>
      </c>
      <c r="C35" s="39"/>
      <c r="D35" s="39"/>
      <c r="E35" s="39"/>
      <c r="F35" s="39"/>
      <c r="G35" s="39"/>
      <c r="H35" s="44">
        <f t="shared" si="0"/>
        <v>0</v>
      </c>
      <c r="I35" s="39"/>
      <c r="J35" s="39"/>
      <c r="K35" s="39"/>
      <c r="L35" s="39"/>
      <c r="M35" s="39"/>
      <c r="N35" s="39"/>
      <c r="O35" s="39"/>
      <c r="P35" s="44">
        <f t="shared" si="1"/>
        <v>0</v>
      </c>
      <c r="Q35" s="39"/>
      <c r="R35" s="39"/>
      <c r="S35" s="44">
        <f t="shared" si="4"/>
        <v>0</v>
      </c>
      <c r="T35" s="39"/>
      <c r="U35" s="39"/>
      <c r="V35" s="39"/>
      <c r="W35" s="44">
        <f t="shared" si="7"/>
        <v>0</v>
      </c>
      <c r="X35" s="39"/>
      <c r="Y35" s="39"/>
      <c r="Z35" s="39"/>
      <c r="AA35" s="44">
        <f t="shared" si="2"/>
        <v>0</v>
      </c>
      <c r="AB35" s="228">
        <f t="shared" si="3"/>
        <v>0</v>
      </c>
    </row>
    <row r="36" spans="1:28" ht="24" hidden="1" x14ac:dyDescent="0.55000000000000004">
      <c r="A36" s="227">
        <v>30</v>
      </c>
      <c r="B36" s="27">
        <f>ลงทะเบียน!B122</f>
        <v>0</v>
      </c>
      <c r="C36" s="39"/>
      <c r="D36" s="39"/>
      <c r="E36" s="39"/>
      <c r="F36" s="39"/>
      <c r="G36" s="39"/>
      <c r="H36" s="44">
        <f t="shared" si="0"/>
        <v>0</v>
      </c>
      <c r="I36" s="39"/>
      <c r="J36" s="39"/>
      <c r="K36" s="39"/>
      <c r="L36" s="39"/>
      <c r="M36" s="39"/>
      <c r="N36" s="39"/>
      <c r="O36" s="39"/>
      <c r="P36" s="44">
        <f t="shared" si="1"/>
        <v>0</v>
      </c>
      <c r="Q36" s="39"/>
      <c r="R36" s="39"/>
      <c r="S36" s="44">
        <f t="shared" si="4"/>
        <v>0</v>
      </c>
      <c r="T36" s="39"/>
      <c r="U36" s="39"/>
      <c r="V36" s="39"/>
      <c r="W36" s="44">
        <f t="shared" si="7"/>
        <v>0</v>
      </c>
      <c r="X36" s="39"/>
      <c r="Y36" s="39"/>
      <c r="Z36" s="39"/>
      <c r="AA36" s="44">
        <f t="shared" si="2"/>
        <v>0</v>
      </c>
      <c r="AB36" s="228">
        <f t="shared" si="3"/>
        <v>0</v>
      </c>
    </row>
  </sheetData>
  <mergeCells count="11">
    <mergeCell ref="A1:AB1"/>
    <mergeCell ref="B5:B6"/>
    <mergeCell ref="A5:A6"/>
    <mergeCell ref="X5:AA5"/>
    <mergeCell ref="AB5:AB6"/>
    <mergeCell ref="C5:H5"/>
    <mergeCell ref="I5:P5"/>
    <mergeCell ref="R5:S5"/>
    <mergeCell ref="T5:W5"/>
    <mergeCell ref="A3:AB3"/>
    <mergeCell ref="A2:AB2"/>
  </mergeCells>
  <phoneticPr fontId="1" type="noConversion"/>
  <pageMargins left="0.23" right="0.28999999999999998" top="1" bottom="1" header="0.5" footer="0.5"/>
  <pageSetup paperSize="9" orientation="landscape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P36"/>
  <sheetViews>
    <sheetView zoomScale="85" zoomScaleNormal="85" workbookViewId="0">
      <pane xSplit="2" ySplit="6" topLeftCell="C7" activePane="bottomRight" state="frozen"/>
      <selection activeCell="E8" sqref="E8"/>
      <selection pane="topRight" activeCell="E8" sqref="E8"/>
      <selection pane="bottomLeft" activeCell="E8" sqref="E8"/>
      <selection pane="bottomRight" activeCell="L9" sqref="L9"/>
    </sheetView>
  </sheetViews>
  <sheetFormatPr defaultRowHeight="24" x14ac:dyDescent="0.55000000000000004"/>
  <cols>
    <col min="1" max="1" width="6.5703125" style="17" customWidth="1"/>
    <col min="2" max="2" width="44.140625" style="10" customWidth="1"/>
    <col min="3" max="6" width="10.140625" style="10" customWidth="1"/>
    <col min="7" max="7" width="11.28515625" style="10" customWidth="1"/>
    <col min="8" max="14" width="10.140625" style="10" customWidth="1"/>
    <col min="15" max="15" width="11.28515625" style="10" customWidth="1"/>
    <col min="16" max="16" width="10.85546875" style="10" customWidth="1"/>
    <col min="17" max="16384" width="9.140625" style="10"/>
  </cols>
  <sheetData>
    <row r="1" spans="1:16" s="2" customFormat="1" ht="42" customHeight="1" x14ac:dyDescent="0.95">
      <c r="A1" s="291" t="s">
        <v>8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</row>
    <row r="2" spans="1:16" s="2" customFormat="1" ht="42" hidden="1" customHeight="1" x14ac:dyDescent="0.95">
      <c r="A2" s="223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</row>
    <row r="3" spans="1:16" s="2" customFormat="1" ht="42" hidden="1" customHeight="1" x14ac:dyDescent="0.95">
      <c r="A3" s="223"/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</row>
    <row r="4" spans="1:16" ht="24.6" hidden="1" customHeight="1" x14ac:dyDescent="0.55000000000000004"/>
    <row r="5" spans="1:16" s="17" customFormat="1" ht="148.5" customHeight="1" x14ac:dyDescent="0.55000000000000004">
      <c r="A5" s="20"/>
      <c r="B5" s="128"/>
      <c r="C5" s="163" t="str">
        <f>จิต!B7</f>
        <v>1.1 ความคมของเหลี่ยมมุมชิ้นงาน</v>
      </c>
      <c r="D5" s="163" t="str">
        <f>จิต!B8</f>
        <v>1.2 ความสะอาด เรียบร้อย สวยงามของผนังผิวปูนฉาบ</v>
      </c>
      <c r="E5" s="163" t="str">
        <f>จิต!B9</f>
        <v>1.3 ความสะอาด เรียบร้อย สวยงามของผนังปูนขัดมัน</v>
      </c>
      <c r="F5" s="163" t="str">
        <f>จิต!B10</f>
        <v>1.4 ความสะอาด เรียบร้อย สวยงามของแนวเซาะร่องเหลี่ยม</v>
      </c>
      <c r="G5" s="127" t="str">
        <f>จิต!B6</f>
        <v>คุณภาพงานผลงาน</v>
      </c>
      <c r="H5" s="163" t="str">
        <f>จิต!B12</f>
        <v>2.1 การแต่งกาย สุภาพเรียบร้อยตามระเบียบกติกาการแข่งขัน</v>
      </c>
      <c r="I5" s="163" t="str">
        <f>จิต!B13</f>
        <v>2.2 การทำงานตรงต่อเวลา</v>
      </c>
      <c r="J5" s="163" t="str">
        <f>จิต!B14</f>
        <v>2.3 การเก็บทำความสะอาดชิ้นงานและพื้นที่ปฏิบัติงาน ระหว่างวันและหลังส่งงาน</v>
      </c>
      <c r="K5" s="163" t="str">
        <f>จิต!B15</f>
        <v>2.4 การใช้วัสดุถูกต้องตามหลักวิชาการและข้อกำหนดการใช้วัสดุ</v>
      </c>
      <c r="L5" s="163" t="str">
        <f>จิต!B16</f>
        <v>2.5 กระบวนการ/เทคนิคการปฏิบัติงานตามหลักวิชาการระหว่างแข่งขัน</v>
      </c>
      <c r="M5" s="163" t="str">
        <f>จิต!B17</f>
        <v>2.6 การใช้เครื่องมือ / อุปกรณ์ประกอบการปฏิบัติงาน</v>
      </c>
      <c r="N5" s="163" t="str">
        <f>จิต!B18</f>
        <v>2.7 การเคารพกฎติกาการแข่งขัน</v>
      </c>
      <c r="O5" s="127" t="str">
        <f>จิต!B19</f>
        <v>ผลรวมด้านเจตคติและคุณภาพของงาน</v>
      </c>
      <c r="P5" s="126" t="str">
        <f>จิต!B19</f>
        <v>ผลรวมด้านเจตคติและคุณภาพของงาน</v>
      </c>
    </row>
    <row r="6" spans="1:16" s="117" customFormat="1" ht="27.75" x14ac:dyDescent="0.65">
      <c r="A6" s="125" t="s">
        <v>7</v>
      </c>
      <c r="B6" s="125" t="s">
        <v>9</v>
      </c>
      <c r="C6" s="124">
        <f>จิต!C7</f>
        <v>10</v>
      </c>
      <c r="D6" s="124">
        <f>จิต!C8</f>
        <v>10</v>
      </c>
      <c r="E6" s="124">
        <f>จิต!C9</f>
        <v>10</v>
      </c>
      <c r="F6" s="124">
        <f>จิต!C10</f>
        <v>10</v>
      </c>
      <c r="G6" s="123">
        <f t="shared" ref="G6:G36" si="0">SUM(C6:F6)</f>
        <v>40</v>
      </c>
      <c r="H6" s="124">
        <f>จิต!C12</f>
        <v>5</v>
      </c>
      <c r="I6" s="124">
        <f>จิต!C13</f>
        <v>5</v>
      </c>
      <c r="J6" s="124">
        <f>จิต!C14</f>
        <v>5</v>
      </c>
      <c r="K6" s="124">
        <f>จิต!C15</f>
        <v>10</v>
      </c>
      <c r="L6" s="124">
        <f>จิต!C16</f>
        <v>15</v>
      </c>
      <c r="M6" s="124">
        <f>จิต!C17</f>
        <v>15</v>
      </c>
      <c r="N6" s="124">
        <f>จิต!C18</f>
        <v>5</v>
      </c>
      <c r="O6" s="123">
        <f t="shared" ref="O6:O21" si="1">SUM(H6:N6)</f>
        <v>60</v>
      </c>
      <c r="P6" s="122">
        <f t="shared" ref="P6:P21" si="2">G6+O6</f>
        <v>100</v>
      </c>
    </row>
    <row r="7" spans="1:16" x14ac:dyDescent="0.55000000000000004">
      <c r="A7" s="121">
        <f>เชิงมิติ!A7</f>
        <v>1</v>
      </c>
      <c r="B7" s="148">
        <f>เชิงมิติ!B7</f>
        <v>0</v>
      </c>
      <c r="C7" s="141"/>
      <c r="D7" s="141"/>
      <c r="E7" s="141"/>
      <c r="F7" s="141"/>
      <c r="G7" s="217">
        <f t="shared" si="0"/>
        <v>0</v>
      </c>
      <c r="H7" s="258"/>
      <c r="I7" s="258"/>
      <c r="J7" s="258"/>
      <c r="K7" s="258"/>
      <c r="L7" s="258"/>
      <c r="M7" s="258"/>
      <c r="N7" s="258"/>
      <c r="O7" s="119">
        <f>SUM(H7:N7)</f>
        <v>0</v>
      </c>
      <c r="P7" s="118">
        <f t="shared" si="2"/>
        <v>0</v>
      </c>
    </row>
    <row r="8" spans="1:16" x14ac:dyDescent="0.55000000000000004">
      <c r="A8" s="121">
        <f>เชิงมิติ!A8</f>
        <v>2</v>
      </c>
      <c r="B8" s="148">
        <f>เชิงมิติ!B8</f>
        <v>0</v>
      </c>
      <c r="C8" s="141"/>
      <c r="D8" s="141"/>
      <c r="E8" s="141"/>
      <c r="F8" s="141"/>
      <c r="G8" s="217">
        <f t="shared" si="0"/>
        <v>0</v>
      </c>
      <c r="H8" s="258"/>
      <c r="I8" s="258"/>
      <c r="J8" s="258"/>
      <c r="K8" s="258"/>
      <c r="L8" s="258"/>
      <c r="M8" s="258"/>
      <c r="N8" s="258"/>
      <c r="O8" s="119">
        <f>SUM(H8:N8)</f>
        <v>0</v>
      </c>
      <c r="P8" s="118">
        <f t="shared" si="2"/>
        <v>0</v>
      </c>
    </row>
    <row r="9" spans="1:16" x14ac:dyDescent="0.55000000000000004">
      <c r="A9" s="121">
        <f>เชิงมิติ!A9</f>
        <v>3</v>
      </c>
      <c r="B9" s="148">
        <f>เชิงมิติ!B9</f>
        <v>0</v>
      </c>
      <c r="C9" s="141"/>
      <c r="D9" s="141"/>
      <c r="E9" s="141"/>
      <c r="F9" s="141"/>
      <c r="G9" s="217">
        <f t="shared" si="0"/>
        <v>0</v>
      </c>
      <c r="H9" s="258"/>
      <c r="I9" s="258"/>
      <c r="J9" s="258"/>
      <c r="K9" s="258"/>
      <c r="L9" s="258"/>
      <c r="M9" s="258"/>
      <c r="N9" s="258"/>
      <c r="O9" s="119">
        <f>SUM(H9:N9)</f>
        <v>0</v>
      </c>
      <c r="P9" s="118">
        <f t="shared" si="2"/>
        <v>0</v>
      </c>
    </row>
    <row r="10" spans="1:16" s="117" customFormat="1" x14ac:dyDescent="0.55000000000000004">
      <c r="A10" s="121">
        <f>เชิงมิติ!A10</f>
        <v>4</v>
      </c>
      <c r="B10" s="148">
        <f>เชิงมิติ!B10</f>
        <v>0</v>
      </c>
      <c r="C10" s="141"/>
      <c r="D10" s="141"/>
      <c r="E10" s="141"/>
      <c r="F10" s="141"/>
      <c r="G10" s="217">
        <f t="shared" si="0"/>
        <v>0</v>
      </c>
      <c r="H10" s="258"/>
      <c r="I10" s="258"/>
      <c r="J10" s="258"/>
      <c r="K10" s="258"/>
      <c r="L10" s="258"/>
      <c r="M10" s="258"/>
      <c r="N10" s="258"/>
      <c r="O10" s="119">
        <f>SUM(H10:N10)</f>
        <v>0</v>
      </c>
      <c r="P10" s="118">
        <f t="shared" si="2"/>
        <v>0</v>
      </c>
    </row>
    <row r="11" spans="1:16" s="117" customFormat="1" x14ac:dyDescent="0.55000000000000004">
      <c r="A11" s="121">
        <f>เชิงมิติ!A11</f>
        <v>5</v>
      </c>
      <c r="B11" s="148">
        <f>เชิงมิติ!B11</f>
        <v>0</v>
      </c>
      <c r="C11" s="141"/>
      <c r="D11" s="141"/>
      <c r="E11" s="141"/>
      <c r="F11" s="141"/>
      <c r="G11" s="217">
        <f t="shared" si="0"/>
        <v>0</v>
      </c>
      <c r="H11" s="258"/>
      <c r="I11" s="258"/>
      <c r="J11" s="258"/>
      <c r="K11" s="258"/>
      <c r="L11" s="258"/>
      <c r="M11" s="258"/>
      <c r="N11" s="258"/>
      <c r="O11" s="119">
        <f>SUM(H11:N11)</f>
        <v>0</v>
      </c>
      <c r="P11" s="118">
        <f t="shared" si="2"/>
        <v>0</v>
      </c>
    </row>
    <row r="12" spans="1:16" s="117" customFormat="1" x14ac:dyDescent="0.55000000000000004">
      <c r="A12" s="121">
        <f>เชิงมิติ!A12</f>
        <v>6</v>
      </c>
      <c r="B12" s="148">
        <f>เชิงมิติ!B12</f>
        <v>0</v>
      </c>
      <c r="C12" s="141"/>
      <c r="D12" s="141"/>
      <c r="E12" s="141"/>
      <c r="F12" s="216"/>
      <c r="G12" s="217">
        <f t="shared" si="0"/>
        <v>0</v>
      </c>
      <c r="H12" s="218"/>
      <c r="I12" s="218"/>
      <c r="J12" s="218"/>
      <c r="K12" s="218"/>
      <c r="L12" s="218"/>
      <c r="M12" s="218"/>
      <c r="N12" s="120"/>
      <c r="O12" s="119">
        <f t="shared" si="1"/>
        <v>0</v>
      </c>
      <c r="P12" s="118">
        <f t="shared" si="2"/>
        <v>0</v>
      </c>
    </row>
    <row r="13" spans="1:16" s="117" customFormat="1" x14ac:dyDescent="0.55000000000000004">
      <c r="A13" s="121">
        <f>เชิงมิติ!A13</f>
        <v>7</v>
      </c>
      <c r="B13" s="148">
        <f>เชิงมิติ!B13</f>
        <v>0</v>
      </c>
      <c r="C13" s="141"/>
      <c r="D13" s="141"/>
      <c r="E13" s="141"/>
      <c r="F13" s="216"/>
      <c r="G13" s="217">
        <f t="shared" si="0"/>
        <v>0</v>
      </c>
      <c r="H13" s="218"/>
      <c r="I13" s="218"/>
      <c r="J13" s="218"/>
      <c r="K13" s="218"/>
      <c r="L13" s="218"/>
      <c r="M13" s="218"/>
      <c r="N13" s="120"/>
      <c r="O13" s="119">
        <f t="shared" si="1"/>
        <v>0</v>
      </c>
      <c r="P13" s="118">
        <f t="shared" si="2"/>
        <v>0</v>
      </c>
    </row>
    <row r="14" spans="1:16" s="117" customFormat="1" x14ac:dyDescent="0.55000000000000004">
      <c r="A14" s="121">
        <f>เชิงมิติ!A14</f>
        <v>8</v>
      </c>
      <c r="B14" s="148">
        <f>เชิงมิติ!B14</f>
        <v>0</v>
      </c>
      <c r="C14" s="141"/>
      <c r="D14" s="141"/>
      <c r="E14" s="141"/>
      <c r="F14" s="216"/>
      <c r="G14" s="217">
        <f t="shared" si="0"/>
        <v>0</v>
      </c>
      <c r="H14" s="218"/>
      <c r="I14" s="218"/>
      <c r="J14" s="218"/>
      <c r="K14" s="218"/>
      <c r="L14" s="218"/>
      <c r="M14" s="218"/>
      <c r="N14" s="120"/>
      <c r="O14" s="119">
        <f t="shared" si="1"/>
        <v>0</v>
      </c>
      <c r="P14" s="118">
        <f t="shared" si="2"/>
        <v>0</v>
      </c>
    </row>
    <row r="15" spans="1:16" s="117" customFormat="1" x14ac:dyDescent="0.55000000000000004">
      <c r="A15" s="121">
        <f>เชิงมิติ!A15</f>
        <v>9</v>
      </c>
      <c r="B15" s="148">
        <f>เชิงมิติ!B15</f>
        <v>0</v>
      </c>
      <c r="C15" s="141"/>
      <c r="D15" s="141"/>
      <c r="E15" s="141"/>
      <c r="F15" s="216"/>
      <c r="G15" s="217">
        <f t="shared" si="0"/>
        <v>0</v>
      </c>
      <c r="H15" s="218"/>
      <c r="I15" s="218"/>
      <c r="J15" s="218"/>
      <c r="K15" s="218"/>
      <c r="L15" s="218"/>
      <c r="M15" s="218"/>
      <c r="N15" s="120"/>
      <c r="O15" s="119">
        <f t="shared" si="1"/>
        <v>0</v>
      </c>
      <c r="P15" s="118">
        <f t="shared" si="2"/>
        <v>0</v>
      </c>
    </row>
    <row r="16" spans="1:16" s="117" customFormat="1" x14ac:dyDescent="0.55000000000000004">
      <c r="A16" s="121">
        <f>เชิงมิติ!A16</f>
        <v>10</v>
      </c>
      <c r="B16" s="148">
        <f>เชิงมิติ!B16</f>
        <v>0</v>
      </c>
      <c r="C16" s="141"/>
      <c r="D16" s="141"/>
      <c r="E16" s="141"/>
      <c r="F16" s="216"/>
      <c r="G16" s="217">
        <f t="shared" si="0"/>
        <v>0</v>
      </c>
      <c r="H16" s="218"/>
      <c r="I16" s="218"/>
      <c r="J16" s="218"/>
      <c r="K16" s="218"/>
      <c r="L16" s="218"/>
      <c r="M16" s="218"/>
      <c r="N16" s="120"/>
      <c r="O16" s="119">
        <f t="shared" si="1"/>
        <v>0</v>
      </c>
      <c r="P16" s="118">
        <f t="shared" si="2"/>
        <v>0</v>
      </c>
    </row>
    <row r="17" spans="1:16" s="117" customFormat="1" x14ac:dyDescent="0.55000000000000004">
      <c r="A17" s="121">
        <f>เชิงมิติ!A17</f>
        <v>11</v>
      </c>
      <c r="B17" s="148">
        <f>เชิงมิติ!B17</f>
        <v>0</v>
      </c>
      <c r="C17" s="141"/>
      <c r="D17" s="141"/>
      <c r="E17" s="141"/>
      <c r="F17" s="216"/>
      <c r="G17" s="217">
        <f t="shared" si="0"/>
        <v>0</v>
      </c>
      <c r="H17" s="218"/>
      <c r="I17" s="218"/>
      <c r="J17" s="218"/>
      <c r="K17" s="218"/>
      <c r="L17" s="218"/>
      <c r="M17" s="218"/>
      <c r="N17" s="120"/>
      <c r="O17" s="119">
        <f t="shared" si="1"/>
        <v>0</v>
      </c>
      <c r="P17" s="118">
        <f t="shared" si="2"/>
        <v>0</v>
      </c>
    </row>
    <row r="18" spans="1:16" s="117" customFormat="1" x14ac:dyDescent="0.55000000000000004">
      <c r="A18" s="121">
        <f>เชิงมิติ!A18</f>
        <v>12</v>
      </c>
      <c r="B18" s="148">
        <f>เชิงมิติ!B18</f>
        <v>0</v>
      </c>
      <c r="C18" s="141"/>
      <c r="D18" s="141"/>
      <c r="E18" s="141"/>
      <c r="F18" s="216"/>
      <c r="G18" s="217">
        <f t="shared" si="0"/>
        <v>0</v>
      </c>
      <c r="H18" s="218"/>
      <c r="I18" s="218"/>
      <c r="J18" s="218"/>
      <c r="K18" s="218"/>
      <c r="L18" s="218"/>
      <c r="M18" s="218"/>
      <c r="N18" s="120"/>
      <c r="O18" s="119">
        <f t="shared" si="1"/>
        <v>0</v>
      </c>
      <c r="P18" s="118">
        <f t="shared" si="2"/>
        <v>0</v>
      </c>
    </row>
    <row r="19" spans="1:16" s="117" customFormat="1" x14ac:dyDescent="0.55000000000000004">
      <c r="A19" s="121">
        <f>เชิงมิติ!A19</f>
        <v>13</v>
      </c>
      <c r="B19" s="148">
        <f>เชิงมิติ!B19</f>
        <v>0</v>
      </c>
      <c r="C19" s="7"/>
      <c r="D19" s="7"/>
      <c r="E19" s="7"/>
      <c r="F19" s="218"/>
      <c r="G19" s="217">
        <f t="shared" si="0"/>
        <v>0</v>
      </c>
      <c r="H19" s="218"/>
      <c r="I19" s="218"/>
      <c r="J19" s="218"/>
      <c r="K19" s="218"/>
      <c r="L19" s="218"/>
      <c r="M19" s="218"/>
      <c r="N19" s="120"/>
      <c r="O19" s="119">
        <f t="shared" si="1"/>
        <v>0</v>
      </c>
      <c r="P19" s="118">
        <f t="shared" si="2"/>
        <v>0</v>
      </c>
    </row>
    <row r="20" spans="1:16" s="117" customFormat="1" x14ac:dyDescent="0.55000000000000004">
      <c r="A20" s="121">
        <f>เชิงมิติ!A20</f>
        <v>14</v>
      </c>
      <c r="B20" s="148">
        <f>เชิงมิติ!B20</f>
        <v>0</v>
      </c>
      <c r="C20" s="7"/>
      <c r="D20" s="7"/>
      <c r="E20" s="7"/>
      <c r="F20" s="218"/>
      <c r="G20" s="217">
        <f t="shared" si="0"/>
        <v>0</v>
      </c>
      <c r="H20" s="218"/>
      <c r="I20" s="218"/>
      <c r="J20" s="218"/>
      <c r="K20" s="218"/>
      <c r="L20" s="218"/>
      <c r="M20" s="218"/>
      <c r="N20" s="120"/>
      <c r="O20" s="119">
        <f t="shared" si="1"/>
        <v>0</v>
      </c>
      <c r="P20" s="118">
        <f t="shared" si="2"/>
        <v>0</v>
      </c>
    </row>
    <row r="21" spans="1:16" s="117" customFormat="1" x14ac:dyDescent="0.55000000000000004">
      <c r="A21" s="121">
        <f>เชิงมิติ!A21</f>
        <v>15</v>
      </c>
      <c r="B21" s="148">
        <f>เชิงมิติ!B21</f>
        <v>0</v>
      </c>
      <c r="C21" s="7"/>
      <c r="D21" s="7"/>
      <c r="E21" s="7"/>
      <c r="F21" s="218"/>
      <c r="G21" s="217">
        <f t="shared" si="0"/>
        <v>0</v>
      </c>
      <c r="H21" s="218"/>
      <c r="I21" s="218"/>
      <c r="J21" s="218"/>
      <c r="K21" s="218"/>
      <c r="L21" s="218"/>
      <c r="M21" s="218"/>
      <c r="N21" s="120"/>
      <c r="O21" s="119">
        <f t="shared" si="1"/>
        <v>0</v>
      </c>
      <c r="P21" s="118">
        <f t="shared" si="2"/>
        <v>0</v>
      </c>
    </row>
    <row r="22" spans="1:16" s="117" customFormat="1" x14ac:dyDescent="0.55000000000000004">
      <c r="A22" s="121">
        <f>เชิงมิติ!A22</f>
        <v>16</v>
      </c>
      <c r="B22" s="148">
        <f>เชิงมิติ!B22</f>
        <v>0</v>
      </c>
      <c r="C22" s="7"/>
      <c r="D22" s="7"/>
      <c r="E22" s="7"/>
      <c r="F22" s="218"/>
      <c r="G22" s="217">
        <f t="shared" si="0"/>
        <v>0</v>
      </c>
      <c r="H22" s="218"/>
      <c r="I22" s="218"/>
      <c r="J22" s="218"/>
      <c r="K22" s="218"/>
      <c r="L22" s="218"/>
      <c r="M22" s="218"/>
      <c r="N22" s="120"/>
      <c r="O22" s="119">
        <f t="shared" ref="O22:O36" si="3">SUM(H22:N22)</f>
        <v>0</v>
      </c>
      <c r="P22" s="118">
        <f t="shared" ref="P22:P36" si="4">G22+O22</f>
        <v>0</v>
      </c>
    </row>
    <row r="23" spans="1:16" s="117" customFormat="1" x14ac:dyDescent="0.55000000000000004">
      <c r="A23" s="121">
        <f>เชิงมิติ!A23</f>
        <v>17</v>
      </c>
      <c r="B23" s="148">
        <f>เชิงมิติ!B23</f>
        <v>0</v>
      </c>
      <c r="C23" s="7"/>
      <c r="D23" s="7"/>
      <c r="E23" s="7"/>
      <c r="F23" s="218"/>
      <c r="G23" s="217">
        <f t="shared" si="0"/>
        <v>0</v>
      </c>
      <c r="H23" s="218"/>
      <c r="I23" s="218"/>
      <c r="J23" s="218"/>
      <c r="K23" s="218"/>
      <c r="L23" s="218"/>
      <c r="M23" s="218"/>
      <c r="N23" s="120"/>
      <c r="O23" s="119">
        <f t="shared" si="3"/>
        <v>0</v>
      </c>
      <c r="P23" s="118">
        <f t="shared" si="4"/>
        <v>0</v>
      </c>
    </row>
    <row r="24" spans="1:16" s="117" customFormat="1" x14ac:dyDescent="0.55000000000000004">
      <c r="A24" s="121">
        <f>เชิงมิติ!A24</f>
        <v>18</v>
      </c>
      <c r="B24" s="148">
        <f>เชิงมิติ!B24</f>
        <v>0</v>
      </c>
      <c r="C24" s="7"/>
      <c r="D24" s="7"/>
      <c r="E24" s="7"/>
      <c r="F24" s="218"/>
      <c r="G24" s="217">
        <f t="shared" si="0"/>
        <v>0</v>
      </c>
      <c r="H24" s="218"/>
      <c r="I24" s="218"/>
      <c r="J24" s="218"/>
      <c r="K24" s="218"/>
      <c r="L24" s="218"/>
      <c r="M24" s="218"/>
      <c r="N24" s="120"/>
      <c r="O24" s="119">
        <f t="shared" si="3"/>
        <v>0</v>
      </c>
      <c r="P24" s="118">
        <f t="shared" si="4"/>
        <v>0</v>
      </c>
    </row>
    <row r="25" spans="1:16" x14ac:dyDescent="0.55000000000000004">
      <c r="A25" s="121">
        <f>เชิงมิติ!A25</f>
        <v>19</v>
      </c>
      <c r="B25" s="148">
        <f>เชิงมิติ!B25</f>
        <v>0</v>
      </c>
      <c r="C25" s="7"/>
      <c r="D25" s="7"/>
      <c r="E25" s="7"/>
      <c r="F25" s="218"/>
      <c r="G25" s="217">
        <f t="shared" si="0"/>
        <v>0</v>
      </c>
      <c r="H25" s="218"/>
      <c r="I25" s="218"/>
      <c r="J25" s="218"/>
      <c r="K25" s="218"/>
      <c r="L25" s="218"/>
      <c r="M25" s="218"/>
      <c r="N25" s="120"/>
      <c r="O25" s="119">
        <f t="shared" si="3"/>
        <v>0</v>
      </c>
      <c r="P25" s="118">
        <f t="shared" si="4"/>
        <v>0</v>
      </c>
    </row>
    <row r="26" spans="1:16" x14ac:dyDescent="0.55000000000000004">
      <c r="A26" s="121">
        <f>เชิงมิติ!A26</f>
        <v>20</v>
      </c>
      <c r="B26" s="148">
        <f>เชิงมิติ!B26</f>
        <v>0</v>
      </c>
      <c r="C26" s="7"/>
      <c r="D26" s="7"/>
      <c r="E26" s="7"/>
      <c r="F26" s="218"/>
      <c r="G26" s="217">
        <f t="shared" si="0"/>
        <v>0</v>
      </c>
      <c r="H26" s="218"/>
      <c r="I26" s="218"/>
      <c r="J26" s="218"/>
      <c r="K26" s="218"/>
      <c r="L26" s="218"/>
      <c r="M26" s="218"/>
      <c r="N26" s="120"/>
      <c r="O26" s="119">
        <f t="shared" si="3"/>
        <v>0</v>
      </c>
      <c r="P26" s="118">
        <f t="shared" si="4"/>
        <v>0</v>
      </c>
    </row>
    <row r="27" spans="1:16" x14ac:dyDescent="0.55000000000000004">
      <c r="A27" s="121">
        <f>เชิงมิติ!A27</f>
        <v>21</v>
      </c>
      <c r="B27" s="148">
        <f>เชิงมิติ!B27</f>
        <v>0</v>
      </c>
      <c r="C27" s="7"/>
      <c r="D27" s="7"/>
      <c r="E27" s="7"/>
      <c r="F27" s="218"/>
      <c r="G27" s="217">
        <f t="shared" si="0"/>
        <v>0</v>
      </c>
      <c r="H27" s="218"/>
      <c r="I27" s="218"/>
      <c r="J27" s="218"/>
      <c r="K27" s="218"/>
      <c r="L27" s="218"/>
      <c r="M27" s="218"/>
      <c r="N27" s="120"/>
      <c r="O27" s="119">
        <f t="shared" si="3"/>
        <v>0</v>
      </c>
      <c r="P27" s="118">
        <f t="shared" si="4"/>
        <v>0</v>
      </c>
    </row>
    <row r="28" spans="1:16" x14ac:dyDescent="0.55000000000000004">
      <c r="A28" s="121">
        <f>เชิงมิติ!A28</f>
        <v>22</v>
      </c>
      <c r="B28" s="148">
        <f>เชิงมิติ!B28</f>
        <v>0</v>
      </c>
      <c r="C28" s="7"/>
      <c r="D28" s="7"/>
      <c r="E28" s="7"/>
      <c r="F28" s="218"/>
      <c r="G28" s="217">
        <f t="shared" si="0"/>
        <v>0</v>
      </c>
      <c r="H28" s="218"/>
      <c r="I28" s="218"/>
      <c r="J28" s="218"/>
      <c r="K28" s="218"/>
      <c r="L28" s="218"/>
      <c r="M28" s="218"/>
      <c r="N28" s="120"/>
      <c r="O28" s="119">
        <f t="shared" si="3"/>
        <v>0</v>
      </c>
      <c r="P28" s="118">
        <f t="shared" si="4"/>
        <v>0</v>
      </c>
    </row>
    <row r="29" spans="1:16" x14ac:dyDescent="0.55000000000000004">
      <c r="A29" s="121">
        <f>เชิงมิติ!A29</f>
        <v>23</v>
      </c>
      <c r="B29" s="148">
        <f>เชิงมิติ!B29</f>
        <v>0</v>
      </c>
      <c r="C29" s="7"/>
      <c r="D29" s="7"/>
      <c r="E29" s="7"/>
      <c r="F29" s="218"/>
      <c r="G29" s="217">
        <f t="shared" si="0"/>
        <v>0</v>
      </c>
      <c r="H29" s="218"/>
      <c r="I29" s="218"/>
      <c r="J29" s="218"/>
      <c r="K29" s="218"/>
      <c r="L29" s="218"/>
      <c r="M29" s="218"/>
      <c r="N29" s="120"/>
      <c r="O29" s="119">
        <f t="shared" si="3"/>
        <v>0</v>
      </c>
      <c r="P29" s="118">
        <f t="shared" si="4"/>
        <v>0</v>
      </c>
    </row>
    <row r="30" spans="1:16" x14ac:dyDescent="0.55000000000000004">
      <c r="A30" s="121">
        <f>เชิงมิติ!A30</f>
        <v>24</v>
      </c>
      <c r="B30" s="148">
        <f>เชิงมิติ!B30</f>
        <v>0</v>
      </c>
      <c r="C30" s="7"/>
      <c r="D30" s="7"/>
      <c r="E30" s="7"/>
      <c r="F30" s="218"/>
      <c r="G30" s="217">
        <f t="shared" si="0"/>
        <v>0</v>
      </c>
      <c r="H30" s="218"/>
      <c r="I30" s="218"/>
      <c r="J30" s="218"/>
      <c r="K30" s="218"/>
      <c r="L30" s="218"/>
      <c r="M30" s="218"/>
      <c r="N30" s="120"/>
      <c r="O30" s="119">
        <f t="shared" si="3"/>
        <v>0</v>
      </c>
      <c r="P30" s="118">
        <f t="shared" si="4"/>
        <v>0</v>
      </c>
    </row>
    <row r="31" spans="1:16" x14ac:dyDescent="0.55000000000000004">
      <c r="A31" s="121">
        <f>เชิงมิติ!A31</f>
        <v>25</v>
      </c>
      <c r="B31" s="148">
        <f>เชิงมิติ!B31</f>
        <v>0</v>
      </c>
      <c r="C31" s="7"/>
      <c r="D31" s="7"/>
      <c r="E31" s="7"/>
      <c r="F31" s="218"/>
      <c r="G31" s="217">
        <f t="shared" si="0"/>
        <v>0</v>
      </c>
      <c r="H31" s="218"/>
      <c r="I31" s="218"/>
      <c r="J31" s="218"/>
      <c r="K31" s="218"/>
      <c r="L31" s="218"/>
      <c r="M31" s="218"/>
      <c r="N31" s="120"/>
      <c r="O31" s="119">
        <f t="shared" si="3"/>
        <v>0</v>
      </c>
      <c r="P31" s="118">
        <f t="shared" si="4"/>
        <v>0</v>
      </c>
    </row>
    <row r="32" spans="1:16" x14ac:dyDescent="0.55000000000000004">
      <c r="A32" s="121">
        <f>เชิงมิติ!A32</f>
        <v>26</v>
      </c>
      <c r="B32" s="148">
        <f>เชิงมิติ!B32</f>
        <v>0</v>
      </c>
      <c r="C32" s="7"/>
      <c r="D32" s="7"/>
      <c r="E32" s="7"/>
      <c r="F32" s="218"/>
      <c r="G32" s="217">
        <f t="shared" si="0"/>
        <v>0</v>
      </c>
      <c r="H32" s="218"/>
      <c r="I32" s="218"/>
      <c r="J32" s="218"/>
      <c r="K32" s="218"/>
      <c r="L32" s="218"/>
      <c r="M32" s="218"/>
      <c r="N32" s="120"/>
      <c r="O32" s="119">
        <f t="shared" si="3"/>
        <v>0</v>
      </c>
      <c r="P32" s="118">
        <f t="shared" si="4"/>
        <v>0</v>
      </c>
    </row>
    <row r="33" spans="1:16" x14ac:dyDescent="0.55000000000000004">
      <c r="A33" s="121">
        <f>เชิงมิติ!A33</f>
        <v>27</v>
      </c>
      <c r="B33" s="148">
        <f>เชิงมิติ!B33</f>
        <v>0</v>
      </c>
      <c r="C33" s="7"/>
      <c r="D33" s="7"/>
      <c r="E33" s="7"/>
      <c r="F33" s="218"/>
      <c r="G33" s="217">
        <f t="shared" si="0"/>
        <v>0</v>
      </c>
      <c r="H33" s="218"/>
      <c r="I33" s="218"/>
      <c r="J33" s="218"/>
      <c r="K33" s="218"/>
      <c r="L33" s="218"/>
      <c r="M33" s="218"/>
      <c r="N33" s="120"/>
      <c r="O33" s="119">
        <f t="shared" si="3"/>
        <v>0</v>
      </c>
      <c r="P33" s="118">
        <f t="shared" si="4"/>
        <v>0</v>
      </c>
    </row>
    <row r="34" spans="1:16" x14ac:dyDescent="0.55000000000000004">
      <c r="A34" s="121">
        <f>เชิงมิติ!A34</f>
        <v>28</v>
      </c>
      <c r="B34" s="148">
        <f>เชิงมิติ!B34</f>
        <v>0</v>
      </c>
      <c r="C34" s="7"/>
      <c r="D34" s="7"/>
      <c r="E34" s="7"/>
      <c r="F34" s="218"/>
      <c r="G34" s="217">
        <f t="shared" si="0"/>
        <v>0</v>
      </c>
      <c r="H34" s="218"/>
      <c r="I34" s="218"/>
      <c r="J34" s="218"/>
      <c r="K34" s="218"/>
      <c r="L34" s="218"/>
      <c r="M34" s="218"/>
      <c r="N34" s="120"/>
      <c r="O34" s="119">
        <f t="shared" si="3"/>
        <v>0</v>
      </c>
      <c r="P34" s="118">
        <f t="shared" si="4"/>
        <v>0</v>
      </c>
    </row>
    <row r="35" spans="1:16" x14ac:dyDescent="0.55000000000000004">
      <c r="A35" s="121">
        <f>เชิงมิติ!A35</f>
        <v>29</v>
      </c>
      <c r="B35" s="148">
        <f>เชิงมิติ!B35</f>
        <v>0</v>
      </c>
      <c r="C35" s="7"/>
      <c r="D35" s="7"/>
      <c r="E35" s="7"/>
      <c r="F35" s="218"/>
      <c r="G35" s="217">
        <f t="shared" si="0"/>
        <v>0</v>
      </c>
      <c r="H35" s="218"/>
      <c r="I35" s="218"/>
      <c r="J35" s="218"/>
      <c r="K35" s="218"/>
      <c r="L35" s="218"/>
      <c r="M35" s="218"/>
      <c r="N35" s="120"/>
      <c r="O35" s="119">
        <f t="shared" si="3"/>
        <v>0</v>
      </c>
      <c r="P35" s="118">
        <f t="shared" si="4"/>
        <v>0</v>
      </c>
    </row>
    <row r="36" spans="1:16" x14ac:dyDescent="0.55000000000000004">
      <c r="A36" s="121">
        <f>เชิงมิติ!A36</f>
        <v>30</v>
      </c>
      <c r="B36" s="148">
        <f>เชิงมิติ!B36</f>
        <v>0</v>
      </c>
      <c r="C36" s="7"/>
      <c r="D36" s="7"/>
      <c r="E36" s="7"/>
      <c r="F36" s="218"/>
      <c r="G36" s="217">
        <f t="shared" si="0"/>
        <v>0</v>
      </c>
      <c r="H36" s="218"/>
      <c r="I36" s="218"/>
      <c r="J36" s="218"/>
      <c r="K36" s="218"/>
      <c r="L36" s="218"/>
      <c r="M36" s="218"/>
      <c r="N36" s="120"/>
      <c r="O36" s="119">
        <f t="shared" si="3"/>
        <v>0</v>
      </c>
      <c r="P36" s="118">
        <f t="shared" si="4"/>
        <v>0</v>
      </c>
    </row>
  </sheetData>
  <mergeCells count="1">
    <mergeCell ref="A1:N1"/>
  </mergeCells>
  <pageMargins left="0.74803149606299213" right="0.74803149606299213" top="0.98425196850393704" bottom="0.98425196850393704" header="0.51181102362204722" footer="0.51181102362204722"/>
  <pageSetup paperSize="9" scale="50" orientation="landscape" horizontalDpi="4294967293" verticalDpi="4294967293" r:id="rId1"/>
  <headerFooter alignWithMargins="0">
    <oddFooter>&amp;L&amp;D   &amp;T&amp;Cจัดทำโดย นายเอกอนันต์  หวังนิเวศน์กุล&amp;Rวิทยาลัยเทคนิคดุสิต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M36"/>
  <sheetViews>
    <sheetView topLeftCell="A4" zoomScale="115" zoomScaleNormal="115" workbookViewId="0">
      <selection activeCell="C9" sqref="C9"/>
    </sheetView>
  </sheetViews>
  <sheetFormatPr defaultRowHeight="21.75" x14ac:dyDescent="0.5"/>
  <cols>
    <col min="1" max="1" width="6" style="2" customWidth="1"/>
    <col min="2" max="2" width="39.7109375" style="2" customWidth="1"/>
    <col min="3" max="7" width="8.5703125" style="2" customWidth="1"/>
    <col min="8" max="8" width="10.7109375" style="51" customWidth="1"/>
    <col min="9" max="10" width="8.5703125" style="2" customWidth="1"/>
    <col min="11" max="11" width="10.7109375" style="51" customWidth="1"/>
    <col min="12" max="12" width="11.85546875" style="51" customWidth="1"/>
    <col min="13" max="16384" width="9.140625" style="2"/>
  </cols>
  <sheetData>
    <row r="1" spans="1:13" x14ac:dyDescent="0.5">
      <c r="A1" s="293">
        <f>ลงทะเบียน!A2</f>
        <v>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83"/>
    </row>
    <row r="2" spans="1:13" x14ac:dyDescent="0.5">
      <c r="A2" s="292" t="str">
        <f>ลงทะเบียน!A3</f>
        <v>วันที่ ..........   ดำเนินการโดย ................... ณ  ..........................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80"/>
    </row>
    <row r="3" spans="1:13" x14ac:dyDescent="0.5">
      <c r="A3" s="292" t="s">
        <v>63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82"/>
    </row>
    <row r="4" spans="1:13" ht="9.9499999999999993" customHeight="1" x14ac:dyDescent="0.5"/>
    <row r="5" spans="1:13" ht="153.75" customHeight="1" x14ac:dyDescent="0.5">
      <c r="A5" s="294" t="s">
        <v>2</v>
      </c>
      <c r="B5" s="294"/>
      <c r="C5" s="84" t="str">
        <f>มิติ!B6</f>
        <v>ความสูง (H)</v>
      </c>
      <c r="D5" s="146" t="str">
        <f>มิติ!B12</f>
        <v>ความกว้าง (W)</v>
      </c>
      <c r="E5" s="84" t="str">
        <f>มิติ!B20</f>
        <v>ระดับ  (E)</v>
      </c>
      <c r="F5" s="84" t="str">
        <f>มิติ!B23</f>
        <v>แนวดิ่ง (P)</v>
      </c>
      <c r="G5" s="84" t="str">
        <f>มิติ!B27</f>
        <v>ฉาก (A)</v>
      </c>
      <c r="H5" s="85" t="s">
        <v>35</v>
      </c>
      <c r="I5" s="84" t="str">
        <f>จิต!B6</f>
        <v>คุณภาพงานผลงาน</v>
      </c>
      <c r="J5" s="84" t="str">
        <f>จิต!B11</f>
        <v>ขั้นตอนปฏิบัติงานและใช้เครื่องมือ</v>
      </c>
      <c r="K5" s="85" t="s">
        <v>65</v>
      </c>
      <c r="L5" s="86" t="s">
        <v>4</v>
      </c>
    </row>
    <row r="6" spans="1:13" s="14" customFormat="1" ht="21.75" customHeight="1" x14ac:dyDescent="0.5">
      <c r="A6" s="282" t="s">
        <v>7</v>
      </c>
      <c r="B6" s="81" t="s">
        <v>1</v>
      </c>
      <c r="C6" s="87">
        <f>มิติ!H6</f>
        <v>50</v>
      </c>
      <c r="D6" s="87">
        <f>มิติ!H12</f>
        <v>70</v>
      </c>
      <c r="E6" s="87">
        <f>มิติ!H20</f>
        <v>20</v>
      </c>
      <c r="F6" s="87">
        <f>มิติ!H23</f>
        <v>30</v>
      </c>
      <c r="G6" s="87">
        <f>มิติ!H27</f>
        <v>30</v>
      </c>
      <c r="H6" s="88">
        <f>มิติ!H31</f>
        <v>200</v>
      </c>
      <c r="I6" s="87">
        <f>จิต!C6</f>
        <v>40</v>
      </c>
      <c r="J6" s="87">
        <f>จิต!C11:C11</f>
        <v>60</v>
      </c>
      <c r="K6" s="89">
        <f>จิต!C19</f>
        <v>100</v>
      </c>
      <c r="L6" s="90">
        <f>H6+K6</f>
        <v>300</v>
      </c>
    </row>
    <row r="7" spans="1:13" x14ac:dyDescent="0.5">
      <c r="A7" s="295"/>
      <c r="B7" s="81" t="s">
        <v>9</v>
      </c>
      <c r="C7" s="91" t="s">
        <v>3</v>
      </c>
      <c r="D7" s="91" t="s">
        <v>3</v>
      </c>
      <c r="E7" s="91" t="s">
        <v>3</v>
      </c>
      <c r="F7" s="91" t="s">
        <v>3</v>
      </c>
      <c r="G7" s="91" t="s">
        <v>3</v>
      </c>
      <c r="H7" s="92" t="s">
        <v>3</v>
      </c>
      <c r="I7" s="91" t="s">
        <v>3</v>
      </c>
      <c r="J7" s="91" t="s">
        <v>3</v>
      </c>
      <c r="K7" s="92" t="s">
        <v>3</v>
      </c>
      <c r="L7" s="93" t="s">
        <v>3</v>
      </c>
    </row>
    <row r="8" spans="1:13" x14ac:dyDescent="0.5">
      <c r="A8" s="94">
        <f>เชิงมิติ!A7</f>
        <v>1</v>
      </c>
      <c r="B8" s="147">
        <f>เชิงมิติ!B7</f>
        <v>0</v>
      </c>
      <c r="C8" s="43">
        <f>เชิงมิติ!H7</f>
        <v>0</v>
      </c>
      <c r="D8" s="43">
        <f>เชิงมิติ!P7</f>
        <v>0</v>
      </c>
      <c r="E8" s="43">
        <f>เชิงมิติ!S7</f>
        <v>0</v>
      </c>
      <c r="F8" s="43">
        <f>เชิงมิติ!W7</f>
        <v>0</v>
      </c>
      <c r="G8" s="43">
        <f>เชิงมิติ!AA7</f>
        <v>0</v>
      </c>
      <c r="H8" s="45">
        <f>เชิงมิติ!AB7</f>
        <v>0</v>
      </c>
      <c r="I8" s="43">
        <f>เชิงเจตคติ!G7</f>
        <v>0</v>
      </c>
      <c r="J8" s="43">
        <f>เชิงเจตคติ!O7</f>
        <v>0</v>
      </c>
      <c r="K8" s="45">
        <f t="shared" ref="K8:K19" si="0">SUM(I8:J8)</f>
        <v>0</v>
      </c>
      <c r="L8" s="129">
        <f t="shared" ref="L8:L19" si="1">H8+K8</f>
        <v>0</v>
      </c>
    </row>
    <row r="9" spans="1:13" x14ac:dyDescent="0.5">
      <c r="A9" s="94">
        <f>เชิงมิติ!A8</f>
        <v>2</v>
      </c>
      <c r="B9" s="147">
        <f>เชิงมิติ!B8</f>
        <v>0</v>
      </c>
      <c r="C9" s="43">
        <f>เชิงมิติ!H8</f>
        <v>0</v>
      </c>
      <c r="D9" s="43">
        <f>เชิงมิติ!P8</f>
        <v>0</v>
      </c>
      <c r="E9" s="43">
        <f>เชิงมิติ!S8</f>
        <v>0</v>
      </c>
      <c r="F9" s="43">
        <f>เชิงมิติ!W8</f>
        <v>0</v>
      </c>
      <c r="G9" s="43">
        <f>เชิงมิติ!AA8</f>
        <v>0</v>
      </c>
      <c r="H9" s="45">
        <f>เชิงมิติ!AB8</f>
        <v>0</v>
      </c>
      <c r="I9" s="43">
        <f>เชิงเจตคติ!G8</f>
        <v>0</v>
      </c>
      <c r="J9" s="43">
        <f>เชิงเจตคติ!O8</f>
        <v>0</v>
      </c>
      <c r="K9" s="45">
        <f t="shared" si="0"/>
        <v>0</v>
      </c>
      <c r="L9" s="129">
        <f t="shared" si="1"/>
        <v>0</v>
      </c>
    </row>
    <row r="10" spans="1:13" x14ac:dyDescent="0.5">
      <c r="A10" s="94">
        <f>เชิงมิติ!A9</f>
        <v>3</v>
      </c>
      <c r="B10" s="147">
        <f>เชิงมิติ!B9</f>
        <v>0</v>
      </c>
      <c r="C10" s="43">
        <f>เชิงมิติ!H9</f>
        <v>0</v>
      </c>
      <c r="D10" s="43">
        <f>เชิงมิติ!P9</f>
        <v>0</v>
      </c>
      <c r="E10" s="43">
        <f>เชิงมิติ!S9</f>
        <v>0</v>
      </c>
      <c r="F10" s="43">
        <f>เชิงมิติ!W9</f>
        <v>0</v>
      </c>
      <c r="G10" s="43">
        <f>เชิงมิติ!AA9</f>
        <v>0</v>
      </c>
      <c r="H10" s="45">
        <f>เชิงมิติ!AB9</f>
        <v>0</v>
      </c>
      <c r="I10" s="43">
        <f>เชิงเจตคติ!G9</f>
        <v>0</v>
      </c>
      <c r="J10" s="43">
        <f>เชิงเจตคติ!O9</f>
        <v>0</v>
      </c>
      <c r="K10" s="45">
        <f t="shared" si="0"/>
        <v>0</v>
      </c>
      <c r="L10" s="129">
        <f t="shared" si="1"/>
        <v>0</v>
      </c>
    </row>
    <row r="11" spans="1:13" x14ac:dyDescent="0.5">
      <c r="A11" s="94">
        <f>เชิงมิติ!A10</f>
        <v>4</v>
      </c>
      <c r="B11" s="147">
        <f>เชิงมิติ!B10</f>
        <v>0</v>
      </c>
      <c r="C11" s="43">
        <f>เชิงมิติ!H10</f>
        <v>0</v>
      </c>
      <c r="D11" s="43">
        <f>เชิงมิติ!P10</f>
        <v>0</v>
      </c>
      <c r="E11" s="43">
        <f>เชิงมิติ!S10</f>
        <v>0</v>
      </c>
      <c r="F11" s="43">
        <f>เชิงมิติ!W10</f>
        <v>0</v>
      </c>
      <c r="G11" s="43">
        <f>เชิงมิติ!AA10</f>
        <v>0</v>
      </c>
      <c r="H11" s="45">
        <f>เชิงมิติ!AB10</f>
        <v>0</v>
      </c>
      <c r="I11" s="43">
        <f>เชิงเจตคติ!G10</f>
        <v>0</v>
      </c>
      <c r="J11" s="43">
        <f>เชิงเจตคติ!O10</f>
        <v>0</v>
      </c>
      <c r="K11" s="45">
        <f t="shared" si="0"/>
        <v>0</v>
      </c>
      <c r="L11" s="129">
        <f t="shared" si="1"/>
        <v>0</v>
      </c>
    </row>
    <row r="12" spans="1:13" x14ac:dyDescent="0.5">
      <c r="A12" s="94">
        <f>เชิงมิติ!A11</f>
        <v>5</v>
      </c>
      <c r="B12" s="147">
        <f>เชิงมิติ!B11</f>
        <v>0</v>
      </c>
      <c r="C12" s="43">
        <f>เชิงมิติ!H11</f>
        <v>0</v>
      </c>
      <c r="D12" s="43">
        <f>เชิงมิติ!P11</f>
        <v>0</v>
      </c>
      <c r="E12" s="43">
        <f>เชิงมิติ!S11</f>
        <v>0</v>
      </c>
      <c r="F12" s="43">
        <f>เชิงมิติ!W11</f>
        <v>0</v>
      </c>
      <c r="G12" s="43">
        <f>เชิงมิติ!AA11</f>
        <v>0</v>
      </c>
      <c r="H12" s="45">
        <f>เชิงมิติ!AB11</f>
        <v>0</v>
      </c>
      <c r="I12" s="43">
        <f>เชิงเจตคติ!G11</f>
        <v>0</v>
      </c>
      <c r="J12" s="43">
        <f>เชิงเจตคติ!O11</f>
        <v>0</v>
      </c>
      <c r="K12" s="45">
        <f t="shared" si="0"/>
        <v>0</v>
      </c>
      <c r="L12" s="129">
        <f t="shared" si="1"/>
        <v>0</v>
      </c>
    </row>
    <row r="13" spans="1:13" x14ac:dyDescent="0.5">
      <c r="A13" s="94">
        <f>เชิงมิติ!A12</f>
        <v>6</v>
      </c>
      <c r="B13" s="147">
        <f>เชิงมิติ!B12</f>
        <v>0</v>
      </c>
      <c r="C13" s="43">
        <f>เชิงมิติ!H12</f>
        <v>0</v>
      </c>
      <c r="D13" s="43">
        <f>เชิงมิติ!P12</f>
        <v>0</v>
      </c>
      <c r="E13" s="43">
        <f>เชิงมิติ!S12</f>
        <v>0</v>
      </c>
      <c r="F13" s="43">
        <f>เชิงมิติ!W12</f>
        <v>0</v>
      </c>
      <c r="G13" s="43">
        <f>เชิงมิติ!AA12</f>
        <v>0</v>
      </c>
      <c r="H13" s="45">
        <f>เชิงมิติ!AB12</f>
        <v>0</v>
      </c>
      <c r="I13" s="43">
        <f>เชิงเจตคติ!G12</f>
        <v>0</v>
      </c>
      <c r="J13" s="43">
        <f>เชิงเจตคติ!O12</f>
        <v>0</v>
      </c>
      <c r="K13" s="45">
        <f t="shared" si="0"/>
        <v>0</v>
      </c>
      <c r="L13" s="129">
        <f t="shared" si="1"/>
        <v>0</v>
      </c>
    </row>
    <row r="14" spans="1:13" x14ac:dyDescent="0.5">
      <c r="A14" s="94">
        <f>เชิงมิติ!A13</f>
        <v>7</v>
      </c>
      <c r="B14" s="147">
        <f>เชิงมิติ!B13</f>
        <v>0</v>
      </c>
      <c r="C14" s="43">
        <f>เชิงมิติ!H13</f>
        <v>0</v>
      </c>
      <c r="D14" s="43">
        <f>เชิงมิติ!P13</f>
        <v>0</v>
      </c>
      <c r="E14" s="43">
        <f>เชิงมิติ!S13</f>
        <v>0</v>
      </c>
      <c r="F14" s="43">
        <f>เชิงมิติ!W13</f>
        <v>0</v>
      </c>
      <c r="G14" s="43">
        <f>เชิงมิติ!AA13</f>
        <v>0</v>
      </c>
      <c r="H14" s="45">
        <f>เชิงมิติ!AB13</f>
        <v>0</v>
      </c>
      <c r="I14" s="43">
        <f>เชิงเจตคติ!G13</f>
        <v>0</v>
      </c>
      <c r="J14" s="43">
        <f>เชิงเจตคติ!O13</f>
        <v>0</v>
      </c>
      <c r="K14" s="45">
        <f t="shared" si="0"/>
        <v>0</v>
      </c>
      <c r="L14" s="129">
        <f t="shared" si="1"/>
        <v>0</v>
      </c>
    </row>
    <row r="15" spans="1:13" x14ac:dyDescent="0.5">
      <c r="A15" s="94">
        <f>เชิงมิติ!A14</f>
        <v>8</v>
      </c>
      <c r="B15" s="147">
        <f>เชิงมิติ!B14</f>
        <v>0</v>
      </c>
      <c r="C15" s="43">
        <f>เชิงมิติ!H14</f>
        <v>0</v>
      </c>
      <c r="D15" s="43">
        <f>เชิงมิติ!P14</f>
        <v>0</v>
      </c>
      <c r="E15" s="43">
        <f>เชิงมิติ!S14</f>
        <v>0</v>
      </c>
      <c r="F15" s="43">
        <f>เชิงมิติ!W14</f>
        <v>0</v>
      </c>
      <c r="G15" s="43">
        <f>เชิงมิติ!AA14</f>
        <v>0</v>
      </c>
      <c r="H15" s="45">
        <f>เชิงมิติ!AB14</f>
        <v>0</v>
      </c>
      <c r="I15" s="43">
        <f>เชิงเจตคติ!G14</f>
        <v>0</v>
      </c>
      <c r="J15" s="43">
        <f>เชิงเจตคติ!O14</f>
        <v>0</v>
      </c>
      <c r="K15" s="45">
        <f t="shared" si="0"/>
        <v>0</v>
      </c>
      <c r="L15" s="129">
        <f t="shared" si="1"/>
        <v>0</v>
      </c>
    </row>
    <row r="16" spans="1:13" x14ac:dyDescent="0.5">
      <c r="A16" s="94">
        <f>เชิงมิติ!A15</f>
        <v>9</v>
      </c>
      <c r="B16" s="147">
        <f>เชิงมิติ!B15</f>
        <v>0</v>
      </c>
      <c r="C16" s="43">
        <f>เชิงมิติ!H15</f>
        <v>0</v>
      </c>
      <c r="D16" s="43">
        <f>เชิงมิติ!P15</f>
        <v>0</v>
      </c>
      <c r="E16" s="43">
        <f>เชิงมิติ!S15</f>
        <v>0</v>
      </c>
      <c r="F16" s="43">
        <f>เชิงมิติ!W15</f>
        <v>0</v>
      </c>
      <c r="G16" s="43">
        <f>เชิงมิติ!AA15</f>
        <v>0</v>
      </c>
      <c r="H16" s="45">
        <f>เชิงมิติ!AB15</f>
        <v>0</v>
      </c>
      <c r="I16" s="43">
        <f>เชิงเจตคติ!G15</f>
        <v>0</v>
      </c>
      <c r="J16" s="43">
        <f>เชิงเจตคติ!O15</f>
        <v>0</v>
      </c>
      <c r="K16" s="45">
        <f t="shared" si="0"/>
        <v>0</v>
      </c>
      <c r="L16" s="129">
        <f t="shared" si="1"/>
        <v>0</v>
      </c>
    </row>
    <row r="17" spans="1:12" x14ac:dyDescent="0.5">
      <c r="A17" s="94">
        <f>เชิงมิติ!A16</f>
        <v>10</v>
      </c>
      <c r="B17" s="147">
        <f>เชิงมิติ!B16</f>
        <v>0</v>
      </c>
      <c r="C17" s="43">
        <f>เชิงมิติ!H16</f>
        <v>0</v>
      </c>
      <c r="D17" s="43">
        <f>เชิงมิติ!P16</f>
        <v>0</v>
      </c>
      <c r="E17" s="43">
        <f>เชิงมิติ!S16</f>
        <v>0</v>
      </c>
      <c r="F17" s="43">
        <f>เชิงมิติ!W16</f>
        <v>0</v>
      </c>
      <c r="G17" s="43">
        <f>เชิงมิติ!AA16</f>
        <v>0</v>
      </c>
      <c r="H17" s="45">
        <f>เชิงมิติ!AB16</f>
        <v>0</v>
      </c>
      <c r="I17" s="43">
        <f>เชิงเจตคติ!G16</f>
        <v>0</v>
      </c>
      <c r="J17" s="43">
        <f>เชิงเจตคติ!O16</f>
        <v>0</v>
      </c>
      <c r="K17" s="45">
        <f t="shared" si="0"/>
        <v>0</v>
      </c>
      <c r="L17" s="129">
        <f t="shared" si="1"/>
        <v>0</v>
      </c>
    </row>
    <row r="18" spans="1:12" x14ac:dyDescent="0.5">
      <c r="A18" s="94">
        <f>เชิงมิติ!A17</f>
        <v>11</v>
      </c>
      <c r="B18" s="147">
        <f>เชิงมิติ!B17</f>
        <v>0</v>
      </c>
      <c r="C18" s="43">
        <f>เชิงมิติ!H17</f>
        <v>0</v>
      </c>
      <c r="D18" s="43">
        <f>เชิงมิติ!P17</f>
        <v>0</v>
      </c>
      <c r="E18" s="43">
        <f>เชิงมิติ!S17</f>
        <v>0</v>
      </c>
      <c r="F18" s="43">
        <f>เชิงมิติ!W17</f>
        <v>0</v>
      </c>
      <c r="G18" s="43">
        <f>เชิงมิติ!AA17</f>
        <v>0</v>
      </c>
      <c r="H18" s="45">
        <f>เชิงมิติ!AB17</f>
        <v>0</v>
      </c>
      <c r="I18" s="43">
        <f>เชิงเจตคติ!G17</f>
        <v>0</v>
      </c>
      <c r="J18" s="43">
        <f>เชิงเจตคติ!O17</f>
        <v>0</v>
      </c>
      <c r="K18" s="45">
        <f t="shared" si="0"/>
        <v>0</v>
      </c>
      <c r="L18" s="129">
        <f t="shared" si="1"/>
        <v>0</v>
      </c>
    </row>
    <row r="19" spans="1:12" x14ac:dyDescent="0.5">
      <c r="A19" s="94">
        <f>เชิงมิติ!A18</f>
        <v>12</v>
      </c>
      <c r="B19" s="147">
        <f>เชิงมิติ!B18</f>
        <v>0</v>
      </c>
      <c r="C19" s="43">
        <f>เชิงมิติ!H18</f>
        <v>0</v>
      </c>
      <c r="D19" s="43">
        <f>เชิงมิติ!P18</f>
        <v>0</v>
      </c>
      <c r="E19" s="43">
        <f>เชิงมิติ!S18</f>
        <v>0</v>
      </c>
      <c r="F19" s="43">
        <f>เชิงมิติ!W18</f>
        <v>0</v>
      </c>
      <c r="G19" s="43">
        <f>เชิงมิติ!AA18</f>
        <v>0</v>
      </c>
      <c r="H19" s="45">
        <f>เชิงมิติ!AB18</f>
        <v>0</v>
      </c>
      <c r="I19" s="43">
        <f>เชิงเจตคติ!G18</f>
        <v>0</v>
      </c>
      <c r="J19" s="43">
        <f>เชิงเจตคติ!O18</f>
        <v>0</v>
      </c>
      <c r="K19" s="45">
        <f t="shared" si="0"/>
        <v>0</v>
      </c>
      <c r="L19" s="129">
        <f t="shared" si="1"/>
        <v>0</v>
      </c>
    </row>
    <row r="20" spans="1:12" ht="21.75" customHeight="1" x14ac:dyDescent="0.5">
      <c r="A20" s="94">
        <f>เชิงมิติ!A19</f>
        <v>13</v>
      </c>
      <c r="B20" s="147">
        <f>เชิงมิติ!B19</f>
        <v>0</v>
      </c>
      <c r="C20" s="43">
        <f>เชิงมิติ!H19</f>
        <v>0</v>
      </c>
      <c r="D20" s="43">
        <f>เชิงมิติ!P19</f>
        <v>0</v>
      </c>
      <c r="E20" s="43">
        <f>เชิงมิติ!S19</f>
        <v>0</v>
      </c>
      <c r="F20" s="43">
        <f>เชิงมิติ!W19</f>
        <v>0</v>
      </c>
      <c r="G20" s="43">
        <f>เชิงมิติ!AA19</f>
        <v>0</v>
      </c>
      <c r="H20" s="45">
        <f>เชิงมิติ!AB19</f>
        <v>0</v>
      </c>
      <c r="I20" s="43">
        <f>เชิงเจตคติ!G19</f>
        <v>0</v>
      </c>
      <c r="J20" s="43">
        <f>เชิงเจตคติ!O19</f>
        <v>0</v>
      </c>
      <c r="K20" s="45">
        <f t="shared" ref="K20:K32" si="2">SUM(I20:J20)</f>
        <v>0</v>
      </c>
      <c r="L20" s="129">
        <f t="shared" ref="L20:L32" si="3">H20+K20</f>
        <v>0</v>
      </c>
    </row>
    <row r="21" spans="1:12" ht="21.75" customHeight="1" x14ac:dyDescent="0.5">
      <c r="A21" s="94">
        <f>เชิงมิติ!A20</f>
        <v>14</v>
      </c>
      <c r="B21" s="147">
        <f>เชิงมิติ!B20</f>
        <v>0</v>
      </c>
      <c r="C21" s="43">
        <f>เชิงมิติ!H20</f>
        <v>0</v>
      </c>
      <c r="D21" s="43">
        <f>เชิงมิติ!P20</f>
        <v>0</v>
      </c>
      <c r="E21" s="43">
        <f>เชิงมิติ!S20</f>
        <v>0</v>
      </c>
      <c r="F21" s="43">
        <f>เชิงมิติ!W20</f>
        <v>0</v>
      </c>
      <c r="G21" s="43">
        <f>เชิงมิติ!AA20</f>
        <v>0</v>
      </c>
      <c r="H21" s="45">
        <f>เชิงมิติ!AB20</f>
        <v>0</v>
      </c>
      <c r="I21" s="43">
        <f>เชิงเจตคติ!G20</f>
        <v>0</v>
      </c>
      <c r="J21" s="43">
        <f>เชิงเจตคติ!O20</f>
        <v>0</v>
      </c>
      <c r="K21" s="45">
        <f t="shared" si="2"/>
        <v>0</v>
      </c>
      <c r="L21" s="129">
        <f t="shared" si="3"/>
        <v>0</v>
      </c>
    </row>
    <row r="22" spans="1:12" ht="21.75" customHeight="1" x14ac:dyDescent="0.5">
      <c r="A22" s="94">
        <f>เชิงมิติ!A21</f>
        <v>15</v>
      </c>
      <c r="B22" s="147">
        <f>เชิงมิติ!B21</f>
        <v>0</v>
      </c>
      <c r="C22" s="43">
        <f>เชิงมิติ!H21</f>
        <v>0</v>
      </c>
      <c r="D22" s="43">
        <f>เชิงมิติ!P21</f>
        <v>0</v>
      </c>
      <c r="E22" s="43">
        <f>เชิงมิติ!S21</f>
        <v>0</v>
      </c>
      <c r="F22" s="43">
        <f>เชิงมิติ!W21</f>
        <v>0</v>
      </c>
      <c r="G22" s="43">
        <f>เชิงมิติ!AA21</f>
        <v>0</v>
      </c>
      <c r="H22" s="45">
        <f>เชิงมิติ!AB21</f>
        <v>0</v>
      </c>
      <c r="I22" s="43">
        <f>เชิงเจตคติ!G21</f>
        <v>0</v>
      </c>
      <c r="J22" s="43">
        <f>เชิงเจตคติ!O21</f>
        <v>0</v>
      </c>
      <c r="K22" s="45">
        <f t="shared" si="2"/>
        <v>0</v>
      </c>
      <c r="L22" s="129">
        <f t="shared" si="3"/>
        <v>0</v>
      </c>
    </row>
    <row r="23" spans="1:12" ht="21.75" customHeight="1" x14ac:dyDescent="0.5">
      <c r="A23" s="94" t="e">
        <f>เชิงมิติ!#REF!</f>
        <v>#REF!</v>
      </c>
      <c r="B23" s="147" t="e">
        <f>เชิงมิติ!#REF!</f>
        <v>#REF!</v>
      </c>
      <c r="C23" s="43" t="e">
        <f>เชิงมิติ!#REF!</f>
        <v>#REF!</v>
      </c>
      <c r="D23" s="43" t="e">
        <f>เชิงมิติ!#REF!</f>
        <v>#REF!</v>
      </c>
      <c r="E23" s="43" t="e">
        <f>เชิงมิติ!#REF!</f>
        <v>#REF!</v>
      </c>
      <c r="F23" s="43" t="e">
        <f>เชิงมิติ!#REF!</f>
        <v>#REF!</v>
      </c>
      <c r="G23" s="43" t="e">
        <f>เชิงมิติ!#REF!</f>
        <v>#REF!</v>
      </c>
      <c r="H23" s="45" t="e">
        <f>เชิงมิติ!#REF!</f>
        <v>#REF!</v>
      </c>
      <c r="I23" s="43" t="e">
        <f>เชิงเจตคติ!#REF!</f>
        <v>#REF!</v>
      </c>
      <c r="J23" s="43" t="e">
        <f>เชิงเจตคติ!#REF!</f>
        <v>#REF!</v>
      </c>
      <c r="K23" s="45" t="e">
        <f t="shared" si="2"/>
        <v>#REF!</v>
      </c>
      <c r="L23" s="129" t="e">
        <f t="shared" si="3"/>
        <v>#REF!</v>
      </c>
    </row>
    <row r="24" spans="1:12" ht="21.75" customHeight="1" x14ac:dyDescent="0.5">
      <c r="A24" s="94" t="e">
        <f>เชิงมิติ!#REF!</f>
        <v>#REF!</v>
      </c>
      <c r="B24" s="147" t="e">
        <f>เชิงมิติ!#REF!</f>
        <v>#REF!</v>
      </c>
      <c r="C24" s="43" t="e">
        <f>เชิงมิติ!#REF!</f>
        <v>#REF!</v>
      </c>
      <c r="D24" s="43" t="e">
        <f>เชิงมิติ!#REF!</f>
        <v>#REF!</v>
      </c>
      <c r="E24" s="43" t="e">
        <f>เชิงมิติ!#REF!</f>
        <v>#REF!</v>
      </c>
      <c r="F24" s="43" t="e">
        <f>เชิงมิติ!#REF!</f>
        <v>#REF!</v>
      </c>
      <c r="G24" s="43" t="e">
        <f>เชิงมิติ!#REF!</f>
        <v>#REF!</v>
      </c>
      <c r="H24" s="45" t="e">
        <f>เชิงมิติ!#REF!</f>
        <v>#REF!</v>
      </c>
      <c r="I24" s="43" t="e">
        <f>เชิงเจตคติ!#REF!</f>
        <v>#REF!</v>
      </c>
      <c r="J24" s="43" t="e">
        <f>เชิงเจตคติ!#REF!</f>
        <v>#REF!</v>
      </c>
      <c r="K24" s="45" t="e">
        <f t="shared" si="2"/>
        <v>#REF!</v>
      </c>
      <c r="L24" s="129" t="e">
        <f t="shared" si="3"/>
        <v>#REF!</v>
      </c>
    </row>
    <row r="25" spans="1:12" ht="21.75" customHeight="1" x14ac:dyDescent="0.5">
      <c r="A25" s="94" t="e">
        <f>เชิงมิติ!#REF!</f>
        <v>#REF!</v>
      </c>
      <c r="B25" s="147" t="e">
        <f>เชิงมิติ!#REF!</f>
        <v>#REF!</v>
      </c>
      <c r="C25" s="43" t="e">
        <f>เชิงมิติ!#REF!</f>
        <v>#REF!</v>
      </c>
      <c r="D25" s="43" t="e">
        <f>เชิงมิติ!#REF!</f>
        <v>#REF!</v>
      </c>
      <c r="E25" s="43" t="e">
        <f>เชิงมิติ!#REF!</f>
        <v>#REF!</v>
      </c>
      <c r="F25" s="43" t="e">
        <f>เชิงมิติ!#REF!</f>
        <v>#REF!</v>
      </c>
      <c r="G25" s="43" t="e">
        <f>เชิงมิติ!#REF!</f>
        <v>#REF!</v>
      </c>
      <c r="H25" s="45" t="e">
        <f>เชิงมิติ!#REF!</f>
        <v>#REF!</v>
      </c>
      <c r="I25" s="43" t="e">
        <f>เชิงเจตคติ!#REF!</f>
        <v>#REF!</v>
      </c>
      <c r="J25" s="43" t="e">
        <f>เชิงเจตคติ!#REF!</f>
        <v>#REF!</v>
      </c>
      <c r="K25" s="45" t="e">
        <f t="shared" si="2"/>
        <v>#REF!</v>
      </c>
      <c r="L25" s="129" t="e">
        <f t="shared" si="3"/>
        <v>#REF!</v>
      </c>
    </row>
    <row r="26" spans="1:12" ht="21.75" customHeight="1" x14ac:dyDescent="0.5">
      <c r="A26" s="94" t="e">
        <f>เชิงมิติ!#REF!</f>
        <v>#REF!</v>
      </c>
      <c r="B26" s="147" t="e">
        <f>เชิงมิติ!#REF!</f>
        <v>#REF!</v>
      </c>
      <c r="C26" s="43" t="e">
        <f>เชิงมิติ!#REF!</f>
        <v>#REF!</v>
      </c>
      <c r="D26" s="43" t="e">
        <f>เชิงมิติ!#REF!</f>
        <v>#REF!</v>
      </c>
      <c r="E26" s="43" t="e">
        <f>เชิงมิติ!#REF!</f>
        <v>#REF!</v>
      </c>
      <c r="F26" s="43" t="e">
        <f>เชิงมิติ!#REF!</f>
        <v>#REF!</v>
      </c>
      <c r="G26" s="43" t="e">
        <f>เชิงมิติ!#REF!</f>
        <v>#REF!</v>
      </c>
      <c r="H26" s="45" t="e">
        <f>เชิงมิติ!#REF!</f>
        <v>#REF!</v>
      </c>
      <c r="I26" s="43" t="e">
        <f>เชิงเจตคติ!#REF!</f>
        <v>#REF!</v>
      </c>
      <c r="J26" s="43" t="e">
        <f>เชิงเจตคติ!#REF!</f>
        <v>#REF!</v>
      </c>
      <c r="K26" s="45" t="e">
        <f t="shared" si="2"/>
        <v>#REF!</v>
      </c>
      <c r="L26" s="129" t="e">
        <f t="shared" si="3"/>
        <v>#REF!</v>
      </c>
    </row>
    <row r="27" spans="1:12" ht="21.75" customHeight="1" x14ac:dyDescent="0.5">
      <c r="A27" s="94" t="e">
        <f>เชิงมิติ!#REF!</f>
        <v>#REF!</v>
      </c>
      <c r="B27" s="147" t="e">
        <f>เชิงมิติ!#REF!</f>
        <v>#REF!</v>
      </c>
      <c r="C27" s="43" t="e">
        <f>เชิงมิติ!#REF!</f>
        <v>#REF!</v>
      </c>
      <c r="D27" s="43" t="e">
        <f>เชิงมิติ!#REF!</f>
        <v>#REF!</v>
      </c>
      <c r="E27" s="43" t="e">
        <f>เชิงมิติ!#REF!</f>
        <v>#REF!</v>
      </c>
      <c r="F27" s="43" t="e">
        <f>เชิงมิติ!#REF!</f>
        <v>#REF!</v>
      </c>
      <c r="G27" s="43" t="e">
        <f>เชิงมิติ!#REF!</f>
        <v>#REF!</v>
      </c>
      <c r="H27" s="45" t="e">
        <f>เชิงมิติ!#REF!</f>
        <v>#REF!</v>
      </c>
      <c r="I27" s="43" t="e">
        <f>เชิงเจตคติ!#REF!</f>
        <v>#REF!</v>
      </c>
      <c r="J27" s="43" t="e">
        <f>เชิงเจตคติ!#REF!</f>
        <v>#REF!</v>
      </c>
      <c r="K27" s="45" t="e">
        <f t="shared" si="2"/>
        <v>#REF!</v>
      </c>
      <c r="L27" s="129" t="e">
        <f t="shared" si="3"/>
        <v>#REF!</v>
      </c>
    </row>
    <row r="28" spans="1:12" ht="21.75" customHeight="1" x14ac:dyDescent="0.5">
      <c r="A28" s="94" t="e">
        <f>เชิงมิติ!#REF!</f>
        <v>#REF!</v>
      </c>
      <c r="B28" s="147" t="e">
        <f>เชิงมิติ!#REF!</f>
        <v>#REF!</v>
      </c>
      <c r="C28" s="43" t="e">
        <f>เชิงมิติ!#REF!</f>
        <v>#REF!</v>
      </c>
      <c r="D28" s="43" t="e">
        <f>เชิงมิติ!#REF!</f>
        <v>#REF!</v>
      </c>
      <c r="E28" s="43" t="e">
        <f>เชิงมิติ!#REF!</f>
        <v>#REF!</v>
      </c>
      <c r="F28" s="43" t="e">
        <f>เชิงมิติ!#REF!</f>
        <v>#REF!</v>
      </c>
      <c r="G28" s="43" t="e">
        <f>เชิงมิติ!#REF!</f>
        <v>#REF!</v>
      </c>
      <c r="H28" s="45" t="e">
        <f>เชิงมิติ!#REF!</f>
        <v>#REF!</v>
      </c>
      <c r="I28" s="43">
        <f>เชิงเจตคติ!G22</f>
        <v>0</v>
      </c>
      <c r="J28" s="43">
        <f>เชิงเจตคติ!O22</f>
        <v>0</v>
      </c>
      <c r="K28" s="45">
        <f t="shared" si="2"/>
        <v>0</v>
      </c>
      <c r="L28" s="129" t="e">
        <f t="shared" si="3"/>
        <v>#REF!</v>
      </c>
    </row>
    <row r="29" spans="1:12" ht="21.75" customHeight="1" x14ac:dyDescent="0.5">
      <c r="A29" s="94" t="e">
        <f>เชิงมิติ!#REF!</f>
        <v>#REF!</v>
      </c>
      <c r="B29" s="147" t="e">
        <f>เชิงมิติ!#REF!</f>
        <v>#REF!</v>
      </c>
      <c r="C29" s="43" t="e">
        <f>เชิงมิติ!#REF!</f>
        <v>#REF!</v>
      </c>
      <c r="D29" s="43" t="e">
        <f>เชิงมิติ!#REF!</f>
        <v>#REF!</v>
      </c>
      <c r="E29" s="43" t="e">
        <f>เชิงมิติ!#REF!</f>
        <v>#REF!</v>
      </c>
      <c r="F29" s="43" t="e">
        <f>เชิงมิติ!#REF!</f>
        <v>#REF!</v>
      </c>
      <c r="G29" s="43" t="e">
        <f>เชิงมิติ!#REF!</f>
        <v>#REF!</v>
      </c>
      <c r="H29" s="45" t="e">
        <f>เชิงมิติ!#REF!</f>
        <v>#REF!</v>
      </c>
      <c r="I29" s="43">
        <f>เชิงเจตคติ!G23</f>
        <v>0</v>
      </c>
      <c r="J29" s="43">
        <f>เชิงเจตคติ!O23</f>
        <v>0</v>
      </c>
      <c r="K29" s="45">
        <f t="shared" si="2"/>
        <v>0</v>
      </c>
      <c r="L29" s="129" t="e">
        <f t="shared" si="3"/>
        <v>#REF!</v>
      </c>
    </row>
    <row r="30" spans="1:12" ht="21.75" customHeight="1" x14ac:dyDescent="0.5">
      <c r="A30" s="94" t="e">
        <f>เชิงมิติ!#REF!</f>
        <v>#REF!</v>
      </c>
      <c r="B30" s="147" t="e">
        <f>เชิงมิติ!#REF!</f>
        <v>#REF!</v>
      </c>
      <c r="C30" s="43" t="e">
        <f>เชิงมิติ!#REF!</f>
        <v>#REF!</v>
      </c>
      <c r="D30" s="43" t="e">
        <f>เชิงมิติ!#REF!</f>
        <v>#REF!</v>
      </c>
      <c r="E30" s="43" t="e">
        <f>เชิงมิติ!#REF!</f>
        <v>#REF!</v>
      </c>
      <c r="F30" s="43" t="e">
        <f>เชิงมิติ!#REF!</f>
        <v>#REF!</v>
      </c>
      <c r="G30" s="43" t="e">
        <f>เชิงมิติ!#REF!</f>
        <v>#REF!</v>
      </c>
      <c r="H30" s="45" t="e">
        <f>เชิงมิติ!#REF!</f>
        <v>#REF!</v>
      </c>
      <c r="I30" s="43">
        <f>เชิงเจตคติ!G24</f>
        <v>0</v>
      </c>
      <c r="J30" s="43">
        <f>เชิงเจตคติ!O24</f>
        <v>0</v>
      </c>
      <c r="K30" s="45">
        <f t="shared" si="2"/>
        <v>0</v>
      </c>
      <c r="L30" s="129" t="e">
        <f t="shared" si="3"/>
        <v>#REF!</v>
      </c>
    </row>
    <row r="31" spans="1:12" ht="21.75" customHeight="1" x14ac:dyDescent="0.5">
      <c r="A31" s="94" t="e">
        <f>เชิงมิติ!#REF!</f>
        <v>#REF!</v>
      </c>
      <c r="B31" s="147" t="e">
        <f>เชิงมิติ!#REF!</f>
        <v>#REF!</v>
      </c>
      <c r="C31" s="43" t="e">
        <f>เชิงมิติ!#REF!</f>
        <v>#REF!</v>
      </c>
      <c r="D31" s="43" t="e">
        <f>เชิงมิติ!#REF!</f>
        <v>#REF!</v>
      </c>
      <c r="E31" s="43" t="e">
        <f>เชิงมิติ!#REF!</f>
        <v>#REF!</v>
      </c>
      <c r="F31" s="43" t="e">
        <f>เชิงมิติ!#REF!</f>
        <v>#REF!</v>
      </c>
      <c r="G31" s="43" t="e">
        <f>เชิงมิติ!#REF!</f>
        <v>#REF!</v>
      </c>
      <c r="H31" s="45" t="e">
        <f>เชิงมิติ!#REF!</f>
        <v>#REF!</v>
      </c>
      <c r="I31" s="43">
        <f>เชิงเจตคติ!G25</f>
        <v>0</v>
      </c>
      <c r="J31" s="43">
        <f>เชิงเจตคติ!O25</f>
        <v>0</v>
      </c>
      <c r="K31" s="45">
        <f t="shared" si="2"/>
        <v>0</v>
      </c>
      <c r="L31" s="129" t="e">
        <f t="shared" si="3"/>
        <v>#REF!</v>
      </c>
    </row>
    <row r="32" spans="1:12" ht="21.75" customHeight="1" x14ac:dyDescent="0.5">
      <c r="A32" s="94" t="e">
        <f>เชิงมิติ!#REF!</f>
        <v>#REF!</v>
      </c>
      <c r="B32" s="147" t="e">
        <f>เชิงมิติ!#REF!</f>
        <v>#REF!</v>
      </c>
      <c r="C32" s="43" t="e">
        <f>เชิงมิติ!#REF!</f>
        <v>#REF!</v>
      </c>
      <c r="D32" s="43" t="e">
        <f>เชิงมิติ!#REF!</f>
        <v>#REF!</v>
      </c>
      <c r="E32" s="43" t="e">
        <f>เชิงมิติ!#REF!</f>
        <v>#REF!</v>
      </c>
      <c r="F32" s="43" t="e">
        <f>เชิงมิติ!#REF!</f>
        <v>#REF!</v>
      </c>
      <c r="G32" s="43" t="e">
        <f>เชิงมิติ!#REF!</f>
        <v>#REF!</v>
      </c>
      <c r="H32" s="45" t="e">
        <f>เชิงมิติ!#REF!</f>
        <v>#REF!</v>
      </c>
      <c r="I32" s="43">
        <f>เชิงเจตคติ!G26</f>
        <v>0</v>
      </c>
      <c r="J32" s="43">
        <f>เชิงเจตคติ!O26</f>
        <v>0</v>
      </c>
      <c r="K32" s="45">
        <f t="shared" si="2"/>
        <v>0</v>
      </c>
      <c r="L32" s="129" t="e">
        <f t="shared" si="3"/>
        <v>#REF!</v>
      </c>
    </row>
    <row r="33" spans="2:12" x14ac:dyDescent="0.5">
      <c r="B33" s="13"/>
      <c r="K33" s="15"/>
      <c r="L33" s="15"/>
    </row>
    <row r="34" spans="2:12" x14ac:dyDescent="0.5">
      <c r="K34" s="15"/>
      <c r="L34" s="16"/>
    </row>
    <row r="35" spans="2:12" x14ac:dyDescent="0.5">
      <c r="K35" s="15"/>
      <c r="L35" s="16"/>
    </row>
    <row r="36" spans="2:12" x14ac:dyDescent="0.5">
      <c r="K36" s="15"/>
      <c r="L36" s="16"/>
    </row>
  </sheetData>
  <mergeCells count="5">
    <mergeCell ref="A2:L2"/>
    <mergeCell ref="A1:L1"/>
    <mergeCell ref="A5:B5"/>
    <mergeCell ref="A6:A7"/>
    <mergeCell ref="A3:L3"/>
  </mergeCells>
  <phoneticPr fontId="1" type="noConversion"/>
  <printOptions horizontalCentered="1"/>
  <pageMargins left="0.5" right="0.5" top="0.28000000000000003" bottom="0.27" header="0.196850393700787" footer="0.196850393700787"/>
  <pageSetup paperSize="9"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19</vt:i4>
      </vt:variant>
      <vt:variant>
        <vt:lpstr>ช่วงที่มีชื่อ</vt:lpstr>
      </vt:variant>
      <vt:variant>
        <vt:i4>5</vt:i4>
      </vt:variant>
    </vt:vector>
  </HeadingPairs>
  <TitlesOfParts>
    <vt:vector size="24" baseType="lpstr">
      <vt:lpstr>ลงทะเบียน</vt:lpstr>
      <vt:lpstr>ลงเวลา</vt:lpstr>
      <vt:lpstr>มิติ</vt:lpstr>
      <vt:lpstr>จิต</vt:lpstr>
      <vt:lpstr>บันทึกเจตคติ</vt:lpstr>
      <vt:lpstr>ส่งงาน</vt:lpstr>
      <vt:lpstr>เชิงมิติ</vt:lpstr>
      <vt:lpstr>เชิงเจตคติ</vt:lpstr>
      <vt:lpstr>รวม</vt:lpstr>
      <vt:lpstr>สรุปรวมคะแนน</vt:lpstr>
      <vt:lpstr>ใบประกาศ</vt:lpstr>
      <vt:lpstr>พิธีเปิด</vt:lpstr>
      <vt:lpstr>รายงานเปิด</vt:lpstr>
      <vt:lpstr>กล่าวเปิด</vt:lpstr>
      <vt:lpstr>พิธีปิด</vt:lpstr>
      <vt:lpstr>รายงานปิด</vt:lpstr>
      <vt:lpstr>กล่าวปิด</vt:lpstr>
      <vt:lpstr>แบ่งงาน</vt:lpstr>
      <vt:lpstr>ข้อเสนอแนะ</vt:lpstr>
      <vt:lpstr>บันทึกเจตคติ!Print_Titles</vt:lpstr>
      <vt:lpstr>ใบประกาศ!Print_Titles</vt:lpstr>
      <vt:lpstr>ลงทะเบียน!Print_Titles</vt:lpstr>
      <vt:lpstr>ลงเวลา!Print_Titles</vt:lpstr>
      <vt:lpstr>ส่งงาน!Print_Titles</vt:lpstr>
    </vt:vector>
  </TitlesOfParts>
  <Company>Library Center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</dc:creator>
  <cp:lastModifiedBy>Wirat</cp:lastModifiedBy>
  <cp:lastPrinted>2021-03-31T15:07:18Z</cp:lastPrinted>
  <dcterms:created xsi:type="dcterms:W3CDTF">2005-01-07T05:31:00Z</dcterms:created>
  <dcterms:modified xsi:type="dcterms:W3CDTF">2021-12-03T03:51:04Z</dcterms:modified>
</cp:coreProperties>
</file>